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30" windowWidth="12000" windowHeight="12135"/>
  </bookViews>
  <sheets>
    <sheet name="Hospitalización" sheetId="3" r:id="rId1"/>
    <sheet name="Consultas" sheetId="4" r:id="rId2"/>
    <sheet name="ACTIVIDAD QUIRÚRGICA" sheetId="5" r:id="rId3"/>
    <sheet name="ACTIVIDAD DE PARTOS" sheetId="6" r:id="rId4"/>
    <sheet name="ACTIVIDAD DE URGENCIAS" sheetId="7" r:id="rId5"/>
    <sheet name="SERVICIOS BÁSICOS" sheetId="8" r:id="rId6"/>
    <sheet name="GRDS " sheetId="9" r:id="rId7"/>
  </sheets>
  <externalReferences>
    <externalReference r:id="rId8"/>
  </externalReferences>
  <definedNames>
    <definedName name="_xlnm.Print_Area" localSheetId="4">'ACTIVIDAD DE URGENCIAS'!$A$1:$H$114</definedName>
    <definedName name="_xlnm.Print_Area" localSheetId="2">'ACTIVIDAD QUIRÚRGICA'!$A$1:$E$135</definedName>
    <definedName name="_xlnm.Print_Area" localSheetId="1">Consultas!$A$1:$E$122</definedName>
    <definedName name="_xlnm.Print_Area" localSheetId="6">'GRDS '!$A$1:$K$1281</definedName>
    <definedName name="_xlnm.Print_Area" localSheetId="0">Hospitalización!$A$1:$I$237</definedName>
    <definedName name="_xlnm.Print_Area" localSheetId="5">'SERVICIOS BÁSICOS'!$A$1:$B$490</definedName>
  </definedNames>
  <calcPr calcId="125725"/>
</workbook>
</file>

<file path=xl/calcChain.xml><?xml version="1.0" encoding="utf-8"?>
<calcChain xmlns="http://schemas.openxmlformats.org/spreadsheetml/2006/main">
  <c r="F1187" i="9"/>
  <c r="F1026"/>
  <c r="F1027"/>
  <c r="F11"/>
  <c r="C231" i="8"/>
  <c r="C91"/>
  <c r="C59" i="4"/>
  <c r="D17"/>
  <c r="E105" i="5"/>
  <c r="F1218" i="9"/>
  <c r="F1219"/>
  <c r="F1155"/>
  <c r="F1122"/>
  <c r="F1121"/>
  <c r="F955"/>
  <c r="D27" i="5"/>
  <c r="B27"/>
  <c r="E26"/>
  <c r="B92" i="4"/>
  <c r="F1159" i="9"/>
  <c r="F1030"/>
  <c r="F573"/>
  <c r="F268"/>
  <c r="B91" i="8"/>
  <c r="F42" i="3"/>
  <c r="F1265" i="9"/>
  <c r="F1264"/>
  <c r="G1219"/>
  <c r="G1218"/>
  <c r="F1186"/>
  <c r="F1156"/>
  <c r="F1090"/>
  <c r="F1089"/>
  <c r="F1059"/>
  <c r="F1058"/>
  <c r="F994"/>
  <c r="F993"/>
  <c r="F961"/>
  <c r="F960"/>
  <c r="F880"/>
  <c r="F879"/>
  <c r="F853"/>
  <c r="F852"/>
  <c r="F824"/>
  <c r="F823"/>
  <c r="F795"/>
  <c r="F794"/>
  <c r="F767"/>
  <c r="F766"/>
  <c r="F738"/>
  <c r="F737"/>
  <c r="F709"/>
  <c r="F708"/>
  <c r="F682"/>
  <c r="F681"/>
  <c r="F631"/>
  <c r="F628"/>
  <c r="F602"/>
  <c r="F601"/>
  <c r="F570"/>
  <c r="F569"/>
  <c r="F476"/>
  <c r="F475"/>
  <c r="F448"/>
  <c r="F447"/>
  <c r="F353"/>
  <c r="F352"/>
  <c r="F326"/>
  <c r="F323"/>
  <c r="F322"/>
  <c r="F294"/>
  <c r="F295"/>
  <c r="F264"/>
  <c r="F263"/>
  <c r="F231"/>
  <c r="F230"/>
  <c r="F205"/>
  <c r="F166"/>
  <c r="F165"/>
  <c r="F134"/>
  <c r="F133"/>
  <c r="F104"/>
  <c r="F103"/>
  <c r="F76"/>
  <c r="F75"/>
  <c r="F45"/>
  <c r="F44"/>
  <c r="F12"/>
  <c r="D50" i="4"/>
  <c r="D51"/>
  <c r="D52"/>
  <c r="D53"/>
  <c r="D54"/>
  <c r="E95" i="5"/>
  <c r="E62"/>
  <c r="E52" i="7"/>
  <c r="E51"/>
  <c r="G51"/>
  <c r="H51"/>
  <c r="E50"/>
  <c r="G50"/>
  <c r="H50"/>
  <c r="E49"/>
  <c r="G49"/>
  <c r="H49"/>
  <c r="E24" i="5"/>
  <c r="E19"/>
  <c r="E15"/>
  <c r="E22"/>
  <c r="E21"/>
  <c r="E20"/>
  <c r="E16"/>
  <c r="E11"/>
  <c r="E17"/>
  <c r="E13"/>
  <c r="E12"/>
  <c r="D16" i="4"/>
  <c r="E16"/>
  <c r="D12"/>
  <c r="B59"/>
  <c r="E39"/>
  <c r="D39"/>
  <c r="E38"/>
  <c r="D38"/>
  <c r="B25" i="7"/>
  <c r="B52"/>
  <c r="E14" i="5"/>
  <c r="E23"/>
  <c r="E18"/>
  <c r="E25"/>
  <c r="E36"/>
  <c r="E37"/>
  <c r="E38"/>
  <c r="E39"/>
  <c r="E40"/>
  <c r="E41"/>
  <c r="E42"/>
  <c r="E43"/>
  <c r="E44"/>
  <c r="E45"/>
  <c r="E46"/>
  <c r="E47"/>
  <c r="B50"/>
  <c r="D50"/>
  <c r="D11" i="4"/>
  <c r="E11"/>
  <c r="E12"/>
  <c r="D13"/>
  <c r="E13"/>
  <c r="D14"/>
  <c r="E14"/>
  <c r="D15"/>
  <c r="E15"/>
  <c r="D18"/>
  <c r="E18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E50"/>
  <c r="E52"/>
  <c r="E51"/>
  <c r="E53"/>
  <c r="E54"/>
  <c r="F107" i="9"/>
  <c r="F234"/>
  <c r="F137"/>
  <c r="F1093"/>
  <c r="F1062"/>
  <c r="G52" i="7"/>
  <c r="H52"/>
  <c r="E50" i="5"/>
  <c r="F1268" i="9"/>
  <c r="F1125"/>
  <c r="F1190"/>
  <c r="F1223"/>
  <c r="E27" i="5"/>
  <c r="E17" i="4"/>
  <c r="E59"/>
  <c r="D59"/>
  <c r="F997" i="9"/>
</calcChain>
</file>

<file path=xl/sharedStrings.xml><?xml version="1.0" encoding="utf-8"?>
<sst xmlns="http://schemas.openxmlformats.org/spreadsheetml/2006/main" count="1809" uniqueCount="764">
  <si>
    <t>EXTRACCIONES Y TRASPLANTES</t>
  </si>
  <si>
    <t xml:space="preserve">   Extracción Multiorgánica</t>
  </si>
  <si>
    <t xml:space="preserve">   Extracción  Multitejidos</t>
  </si>
  <si>
    <t>INGR. EXTERNOS</t>
  </si>
  <si>
    <t>E.MEDIA AL ALTA</t>
  </si>
  <si>
    <t xml:space="preserve">         Elaboración de citotóxicos</t>
  </si>
  <si>
    <t xml:space="preserve">    CORAZÓN</t>
  </si>
  <si>
    <t xml:space="preserve">          </t>
  </si>
  <si>
    <t>Feno</t>
  </si>
  <si>
    <t>Cápsula</t>
  </si>
  <si>
    <t>Hospital de día</t>
  </si>
  <si>
    <t>Cinesiterapia</t>
  </si>
  <si>
    <t>RADIODIAGNÓSTICO H.U.C.A.  Y  AMB. LA LILA</t>
  </si>
  <si>
    <t xml:space="preserve">         Ecografías ( incluye Eco -Doppler )</t>
  </si>
  <si>
    <t>Yesos para Escoliosis</t>
  </si>
  <si>
    <t>Electroterapia</t>
  </si>
  <si>
    <t>Hidroterapia</t>
  </si>
  <si>
    <t>Balneoterapia</t>
  </si>
  <si>
    <t>Logopedia</t>
  </si>
  <si>
    <t>UNIDAD DE HIPOACUSIA</t>
  </si>
  <si>
    <t>Recaptaciones</t>
  </si>
  <si>
    <t>Programaciones</t>
  </si>
  <si>
    <t>DISTRIBUCIÓN DE LAS ALTAS POR ÁREAS</t>
  </si>
  <si>
    <t>Area I</t>
  </si>
  <si>
    <t>Area II</t>
  </si>
  <si>
    <t>Area III</t>
  </si>
  <si>
    <t>Area IV</t>
  </si>
  <si>
    <t>Area V</t>
  </si>
  <si>
    <t>Area VI</t>
  </si>
  <si>
    <t>Area VII</t>
  </si>
  <si>
    <t>Area VIII</t>
  </si>
  <si>
    <t>Fuera Comunidad</t>
  </si>
  <si>
    <t xml:space="preserve">TRAUMATOLOGÍA </t>
  </si>
  <si>
    <t>PESO</t>
  </si>
  <si>
    <t xml:space="preserve">   Extración renal</t>
  </si>
  <si>
    <t>AGC NEFROLOGIA</t>
  </si>
  <si>
    <t xml:space="preserve"> Externos</t>
  </si>
  <si>
    <t xml:space="preserve">   NEFROLOGIA</t>
  </si>
  <si>
    <t xml:space="preserve">    UROLOGIA</t>
  </si>
  <si>
    <t xml:space="preserve">    NEFROLOGIA</t>
  </si>
  <si>
    <t xml:space="preserve">   UROLOGIA</t>
  </si>
  <si>
    <t xml:space="preserve">   UNIDAD INVESTIGACIÓN Y METABOLISMO ÓSE</t>
  </si>
  <si>
    <t xml:space="preserve">                                     Hormona del crecimiento</t>
  </si>
  <si>
    <t xml:space="preserve">                                     Hipertensión pulmonar</t>
  </si>
  <si>
    <t>Traslados internos</t>
  </si>
  <si>
    <t xml:space="preserve"> Nº de camas</t>
  </si>
  <si>
    <t>TOTAL URGENCIAS</t>
  </si>
  <si>
    <t xml:space="preserve"> % INGRESADAS</t>
  </si>
  <si>
    <t>ACTIVIDAD DE LOS SERVICIOS BÁSICOS Y DE DIAGNÓSTICO</t>
  </si>
  <si>
    <t xml:space="preserve">   Extración Córnea               </t>
  </si>
  <si>
    <t>Trasplante de córnea</t>
  </si>
  <si>
    <t xml:space="preserve">       H.U.C.A.</t>
  </si>
  <si>
    <t>TOTA. AT.ESPECIALIZADA</t>
  </si>
  <si>
    <t>% A. EPIDURAL</t>
  </si>
  <si>
    <t>PARTOS A. EPIDURAL</t>
  </si>
  <si>
    <t>% CESÁREAS</t>
  </si>
  <si>
    <t xml:space="preserve">   CORAZÓN</t>
  </si>
  <si>
    <t>Nota: El apartado de  "Varios" incluye a los grupos: 500, 501,502,510 y 530</t>
  </si>
  <si>
    <t xml:space="preserve"> OTRAS TÉCNICAS Y EXPLORACIONES ESPECIALES</t>
  </si>
  <si>
    <t>Trasplante renal</t>
  </si>
  <si>
    <t xml:space="preserve"> Est.Media al alta</t>
  </si>
  <si>
    <t xml:space="preserve">        Exploraciones quirófanos</t>
  </si>
  <si>
    <t>ESPECIALIDAD: CIR. CARDIACA</t>
  </si>
  <si>
    <t xml:space="preserve">        Varios</t>
  </si>
  <si>
    <t>Procedimientos de distorsión</t>
  </si>
  <si>
    <t>Capilaroscopias</t>
  </si>
  <si>
    <t xml:space="preserve">    NEUROCIENCIAS</t>
  </si>
  <si>
    <t xml:space="preserve">   PULMÓN</t>
  </si>
  <si>
    <t xml:space="preserve">   SALUD MENTAL</t>
  </si>
  <si>
    <t xml:space="preserve">   MEDICINA INTERNA</t>
  </si>
  <si>
    <t xml:space="preserve">   ANESTESIA </t>
  </si>
  <si>
    <t xml:space="preserve">   C. GENERAL </t>
  </si>
  <si>
    <t xml:space="preserve">   C. MAXILOFACIAL</t>
  </si>
  <si>
    <t xml:space="preserve">   C. VASCULAR </t>
  </si>
  <si>
    <t xml:space="preserve">   DIGESTIVO</t>
  </si>
  <si>
    <t xml:space="preserve">   O.R.L.</t>
  </si>
  <si>
    <t>ESPECIALIDADES</t>
  </si>
  <si>
    <t>POLIVALENTES:</t>
  </si>
  <si>
    <t xml:space="preserve">   OBSTETRICIA </t>
  </si>
  <si>
    <t xml:space="preserve">   ÁREA INFANTIL</t>
  </si>
  <si>
    <t xml:space="preserve">   VARIOS</t>
  </si>
  <si>
    <t>URGENCIAS TOTALES</t>
  </si>
  <si>
    <t>URGENCIAS INGRESADAS</t>
  </si>
  <si>
    <t>TIEMPO MEDIO DE ATENCIÓN</t>
  </si>
  <si>
    <t>%  REINGRESOS EN 72 H.</t>
  </si>
  <si>
    <t xml:space="preserve">LABORATORIO FUNCIÓN PULMONAR </t>
  </si>
  <si>
    <t>*GRDs correspondientes a Neonatologia y UCI de Neonatologia</t>
  </si>
  <si>
    <t>CIRUGÍA MAXILOFACIAL</t>
  </si>
  <si>
    <t>Pruebas diagnósticas</t>
  </si>
  <si>
    <t>Procedimientos quirúrgicos en consulta</t>
  </si>
  <si>
    <t>Tratamientos hospital de día</t>
  </si>
  <si>
    <t>Ecografías</t>
  </si>
  <si>
    <t>Trasplante hepático</t>
  </si>
  <si>
    <t>GINECOLOGÍA</t>
  </si>
  <si>
    <t>Estudios de metabolismo óseo</t>
  </si>
  <si>
    <t>Ecografía articular</t>
  </si>
  <si>
    <t>NEFROLOGÍA</t>
  </si>
  <si>
    <t>NEUMOLOGÍA</t>
  </si>
  <si>
    <t>NEUROLOGÍA</t>
  </si>
  <si>
    <t>Doppler de tronco supraórtico</t>
  </si>
  <si>
    <t xml:space="preserve">         Pacientes nuevos</t>
  </si>
  <si>
    <t>Escuela de espalda</t>
  </si>
  <si>
    <t>Terapia ocupacional</t>
  </si>
  <si>
    <t>Tratamiento toxina botulínica</t>
  </si>
  <si>
    <t>UROLOGÍA</t>
  </si>
  <si>
    <t>Sesiones litotricia</t>
  </si>
  <si>
    <t>Pielografía</t>
  </si>
  <si>
    <t>Cistografías</t>
  </si>
  <si>
    <t>Otoemisiones acústicas en neonatos</t>
  </si>
  <si>
    <t>Audiometrías</t>
  </si>
  <si>
    <t>Impedanciometrías</t>
  </si>
  <si>
    <t>Acelerador lineal:</t>
  </si>
  <si>
    <t>Braquiterapia:</t>
  </si>
  <si>
    <t>Radioterapia superficial:</t>
  </si>
  <si>
    <t xml:space="preserve">       Ecografías</t>
  </si>
  <si>
    <t xml:space="preserve">       Hospital de día</t>
  </si>
  <si>
    <t>Unidad de Reproducción Asistida:</t>
  </si>
  <si>
    <t xml:space="preserve">       Punciones FIV</t>
  </si>
  <si>
    <t xml:space="preserve">       Inseminaciones</t>
  </si>
  <si>
    <t xml:space="preserve">       Ovocitos tratados</t>
  </si>
  <si>
    <t xml:space="preserve">       Seminogramas</t>
  </si>
  <si>
    <t xml:space="preserve">       Transferencias</t>
  </si>
  <si>
    <t xml:space="preserve">       Ciclos FIV</t>
  </si>
  <si>
    <t>Unidad de Diagnóstico Prenatal:</t>
  </si>
  <si>
    <t xml:space="preserve">       Amniocentesis</t>
  </si>
  <si>
    <t>% URGENCIAS</t>
  </si>
  <si>
    <t>INGRESADAS</t>
  </si>
  <si>
    <t>ING. HOSPIT. TRAS READMISIÓN</t>
  </si>
  <si>
    <t xml:space="preserve">      TOTAL</t>
  </si>
  <si>
    <t xml:space="preserve">CIRUGíA </t>
  </si>
  <si>
    <t>C. CARDIACA</t>
  </si>
  <si>
    <t xml:space="preserve">C. GENERAL </t>
  </si>
  <si>
    <t>C. MAXILOFACIAL</t>
  </si>
  <si>
    <t>C. TORÁCICA</t>
  </si>
  <si>
    <t xml:space="preserve">C. VASCULAR </t>
  </si>
  <si>
    <t>C. PLÁSTICA</t>
  </si>
  <si>
    <t xml:space="preserve">NEUROCIRUGÍA </t>
  </si>
  <si>
    <t xml:space="preserve">UROLOGÍA </t>
  </si>
  <si>
    <t>DERMATOLOGÍA</t>
  </si>
  <si>
    <t>U. TRASPLANTES</t>
  </si>
  <si>
    <t xml:space="preserve">CIRUGÍA </t>
  </si>
  <si>
    <t xml:space="preserve">    PEDIATRÍA</t>
  </si>
  <si>
    <t>ÁREAS DE GESTIÓN CLÍNICA:</t>
  </si>
  <si>
    <t xml:space="preserve">   C. PLÁSTICA</t>
  </si>
  <si>
    <t xml:space="preserve">   ENDOCRINOLOGÍA</t>
  </si>
  <si>
    <t xml:space="preserve">   HEMATOLOGÍA</t>
  </si>
  <si>
    <t xml:space="preserve">   M. PREV. SALUD PÚBLICA</t>
  </si>
  <si>
    <t xml:space="preserve">   OFTALMOLOGÍA </t>
  </si>
  <si>
    <t xml:space="preserve">   ONC. RADIOTERÁPICA</t>
  </si>
  <si>
    <t xml:space="preserve">   ONCOLOGÍA MÉDICA</t>
  </si>
  <si>
    <t xml:space="preserve">   REHABILITACIÓN </t>
  </si>
  <si>
    <t xml:space="preserve">   REUMATOLOGÍA</t>
  </si>
  <si>
    <t xml:space="preserve">   TOCOGINECOLOGÍA</t>
  </si>
  <si>
    <t xml:space="preserve">   TRAUMATOLOGÍA </t>
  </si>
  <si>
    <t xml:space="preserve">   C. GENERAL</t>
  </si>
  <si>
    <t xml:space="preserve">   OFTALMOLOGÍA</t>
  </si>
  <si>
    <t xml:space="preserve">   TRAUMATOLOGÍA</t>
  </si>
  <si>
    <t xml:space="preserve">   UROLOGÍA</t>
  </si>
  <si>
    <t xml:space="preserve">   MED. NUCLEAR </t>
  </si>
  <si>
    <t xml:space="preserve">   GINECOLOGÍA </t>
  </si>
  <si>
    <t>Trasplante cardiáco</t>
  </si>
  <si>
    <t xml:space="preserve">                       Lidocaina</t>
  </si>
  <si>
    <t>Presión de Urgencias</t>
  </si>
  <si>
    <t xml:space="preserve"> Est.Media al Alta</t>
  </si>
  <si>
    <t>AGC PEDIATRÍA</t>
  </si>
  <si>
    <t>AGC NEUROCIENCIAS</t>
  </si>
  <si>
    <t>AGC PULMÓN</t>
  </si>
  <si>
    <t>AGC SALUD MENTAL</t>
  </si>
  <si>
    <t>AGC MEDICINA INTERNA</t>
  </si>
  <si>
    <t>AGC  CORAZÓN</t>
  </si>
  <si>
    <t>AGC CORAZÓN</t>
  </si>
  <si>
    <t>ESPECIALIDAD: NEUROCIRUGÍA</t>
  </si>
  <si>
    <t>ESPECIALIDAD: NEUROLOGÍA</t>
  </si>
  <si>
    <t>ESPECIALIDAD: PEDIATRÍA</t>
  </si>
  <si>
    <t>ESPECIALIDAD: UCI PEDIÁTRICA</t>
  </si>
  <si>
    <t>* Comparte los GRDs con Pediatria</t>
  </si>
  <si>
    <t>ESPECIALIDAD: NEONATOLOGÍA</t>
  </si>
  <si>
    <t>ESPECIALIDAD: NEUMOLOGÍA</t>
  </si>
  <si>
    <t>ESPECIALIDAD: PSIQUIATRÍA</t>
  </si>
  <si>
    <t>ESP.: PSIQ. ADOLESCENTES</t>
  </si>
  <si>
    <t>ESP.: PSIQUIATRÍA DE ENLACE</t>
  </si>
  <si>
    <t>ESP.: MEDICINA INTERNA</t>
  </si>
  <si>
    <t>ESP.: INSUFICIENCIA CARDIACA</t>
  </si>
  <si>
    <t>ESPECIALIDAD: CARDIOLOGÍA</t>
  </si>
  <si>
    <t>ESPECIALIDAD: CIR. INFANTIL</t>
  </si>
  <si>
    <t>ESPECIALIDAD: CIR. TORÁCICA</t>
  </si>
  <si>
    <t xml:space="preserve">CIR. GENERAL  </t>
  </si>
  <si>
    <t>CIR. MAXILOFACIAL</t>
  </si>
  <si>
    <t>CIR. PLÁSTICA</t>
  </si>
  <si>
    <t xml:space="preserve">CIR. VASCULAR </t>
  </si>
  <si>
    <t>Est.Media al Alta</t>
  </si>
  <si>
    <t>ANATOMÍA PATOLÓGICA</t>
  </si>
  <si>
    <t xml:space="preserve">                       Infiltación</t>
  </si>
  <si>
    <t xml:space="preserve">                       Bomba PCA</t>
  </si>
  <si>
    <t xml:space="preserve">                       Parche</t>
  </si>
  <si>
    <t xml:space="preserve">                                     Esclerosis múltiple</t>
  </si>
  <si>
    <t>Volúmenes estáticos</t>
  </si>
  <si>
    <t>UNIDAD DE ERGONOMÍA</t>
  </si>
  <si>
    <t>Ergoespirometrías</t>
  </si>
  <si>
    <t>ALERGOLOGÍA</t>
  </si>
  <si>
    <t xml:space="preserve">                                                         Cardiología</t>
  </si>
  <si>
    <t xml:space="preserve">                                                         Endocrinología</t>
  </si>
  <si>
    <t xml:space="preserve">                                                         Grastroenterología</t>
  </si>
  <si>
    <t xml:space="preserve">                                                         Hematología</t>
  </si>
  <si>
    <t xml:space="preserve">                                                         Nefrourología</t>
  </si>
  <si>
    <t xml:space="preserve">                                                         Neumología</t>
  </si>
  <si>
    <t xml:space="preserve">                                                         Neurología</t>
  </si>
  <si>
    <t xml:space="preserve">                                                         Oncología</t>
  </si>
  <si>
    <t>Partos con anestesia epidural</t>
  </si>
  <si>
    <t xml:space="preserve"> % sobre el total de partos</t>
  </si>
  <si>
    <t>Valoraciones preanestésicas en consulta</t>
  </si>
  <si>
    <t xml:space="preserve">                                     Fibrosis quística</t>
  </si>
  <si>
    <t xml:space="preserve">                                     Uso hospitalario</t>
  </si>
  <si>
    <t xml:space="preserve">                                     Virus hepatitis C</t>
  </si>
  <si>
    <t xml:space="preserve">                                     Virus inmunodeficiencia humana</t>
  </si>
  <si>
    <t>Nutrición parenteral</t>
  </si>
  <si>
    <t xml:space="preserve">         Nº de unidades nutrientes NPT</t>
  </si>
  <si>
    <t xml:space="preserve">         Prepaciones estériles</t>
  </si>
  <si>
    <t>Estudios del sueño (hospital de día)</t>
  </si>
  <si>
    <t xml:space="preserve">         Tratamientos hospital de día</t>
  </si>
  <si>
    <t xml:space="preserve">         Trasplantes médula ósea</t>
  </si>
  <si>
    <t xml:space="preserve">         Procedimientos terapéuticos</t>
  </si>
  <si>
    <t xml:space="preserve">         Estudios gestacionales</t>
  </si>
  <si>
    <t xml:space="preserve">         Estudios materno-fetales</t>
  </si>
  <si>
    <t xml:space="preserve">                                                         Vascular y linfático</t>
  </si>
  <si>
    <t>Nº de tratamientos Gamma</t>
  </si>
  <si>
    <t xml:space="preserve">         Asesoramiento medidas control infec. nosocomial</t>
  </si>
  <si>
    <t>Vacunas a pacientes</t>
  </si>
  <si>
    <t>Controles ambientales</t>
  </si>
  <si>
    <t>Accidentes biológicos y laborales</t>
  </si>
  <si>
    <t>Enfermedad profesional</t>
  </si>
  <si>
    <t>Nº de técnicas realizadas:     Gammas</t>
  </si>
  <si>
    <t>Vigilancia epidimiológica:</t>
  </si>
  <si>
    <t xml:space="preserve">         Notificación enfermedad declaración obligatoria urgente</t>
  </si>
  <si>
    <t>Vigilancia y control infección nosocomial:</t>
  </si>
  <si>
    <t>Estudios :</t>
  </si>
  <si>
    <t xml:space="preserve">         Radiología simple</t>
  </si>
  <si>
    <t xml:space="preserve">         Rx digestivo</t>
  </si>
  <si>
    <t xml:space="preserve">         Rx genitourinario</t>
  </si>
  <si>
    <t xml:space="preserve">         TAC</t>
  </si>
  <si>
    <t xml:space="preserve">         RNM</t>
  </si>
  <si>
    <t xml:space="preserve">         Mamografías</t>
  </si>
  <si>
    <t xml:space="preserve">         Rx Intervencionista mama</t>
  </si>
  <si>
    <t xml:space="preserve">         Neurovascular diagnóstico</t>
  </si>
  <si>
    <t xml:space="preserve">         Neurovascular terapéutico</t>
  </si>
  <si>
    <t xml:space="preserve">         Rx Intervencionista vascular diagnóstico</t>
  </si>
  <si>
    <t xml:space="preserve">         Rx Intervencionista Vascular Terapéutico</t>
  </si>
  <si>
    <t>Nº de pacientes externos atendidos</t>
  </si>
  <si>
    <t>Principales pacientes externos:</t>
  </si>
  <si>
    <t>Hematología Clínica:</t>
  </si>
  <si>
    <t xml:space="preserve"> Ingresos Externos</t>
  </si>
  <si>
    <t xml:space="preserve">                                                         Osteoarticular</t>
  </si>
  <si>
    <t xml:space="preserve">                                                         Infecciosas</t>
  </si>
  <si>
    <t>SERVICIOS</t>
  </si>
  <si>
    <t>CAMAS</t>
  </si>
  <si>
    <t>TOTALES</t>
  </si>
  <si>
    <t>I.PRG.</t>
  </si>
  <si>
    <t>I.URG.</t>
  </si>
  <si>
    <t>I.TRS.</t>
  </si>
  <si>
    <t xml:space="preserve"> </t>
  </si>
  <si>
    <t>DIGESTIVO</t>
  </si>
  <si>
    <t>REHABILITACIÓN</t>
  </si>
  <si>
    <t>O.R.L.</t>
  </si>
  <si>
    <t>C. INFANTIL</t>
  </si>
  <si>
    <t xml:space="preserve">% OCUPAC. </t>
  </si>
  <si>
    <t>TOTAL</t>
  </si>
  <si>
    <t xml:space="preserve"> CONSULTAS EXTERNAS</t>
  </si>
  <si>
    <t>PRIMERAS</t>
  </si>
  <si>
    <t>SEGUNDAS</t>
  </si>
  <si>
    <t>RELACION 2/1º</t>
  </si>
  <si>
    <t>ESPECIALISTAS DE CUPO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</si>
  <si>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</si>
  <si>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</si>
  <si>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</si>
  <si>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</si>
  <si>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</si>
  <si>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</si>
  <si>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</si>
  <si>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</si>
  <si>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</si>
  <si>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</si>
  <si>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</si>
  <si>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</si>
  <si>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</si>
  <si>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EVOLUCIÓN ANUAL</t>
  </si>
  <si>
    <t>Ingresos</t>
  </si>
  <si>
    <t>%Ocupación</t>
  </si>
  <si>
    <t>Est.Media</t>
  </si>
  <si>
    <t>Años</t>
  </si>
  <si>
    <t>Distribución %</t>
  </si>
  <si>
    <t>ACTIVIDAD   DE CONSULTAS EXTERNAS</t>
  </si>
  <si>
    <t>REVISIONES</t>
  </si>
  <si>
    <t>ACTIVIDAD   QUIRÚRGICA</t>
  </si>
  <si>
    <t>ACTIVIDAD DE HOSPITALIZACIÓN</t>
  </si>
  <si>
    <t>INGRESADOS</t>
  </si>
  <si>
    <t>PACIENTES</t>
  </si>
  <si>
    <t>AMBULATORIA</t>
  </si>
  <si>
    <t>INERVENCIONES</t>
  </si>
  <si>
    <t>PROGRAMADAS</t>
  </si>
  <si>
    <t>INTERVENCIONES</t>
  </si>
  <si>
    <t>URGENTES</t>
  </si>
  <si>
    <t xml:space="preserve">          ENERO</t>
  </si>
  <si>
    <t xml:space="preserve">          FEBRERO</t>
  </si>
  <si>
    <t xml:space="preserve">          MARZO</t>
  </si>
  <si>
    <t xml:space="preserve">          ABRIL</t>
  </si>
  <si>
    <t xml:space="preserve">          MAYO</t>
  </si>
  <si>
    <t xml:space="preserve">          JUNIO</t>
  </si>
  <si>
    <t xml:space="preserve">          JULIO</t>
  </si>
  <si>
    <t xml:space="preserve">          AGOSTO</t>
  </si>
  <si>
    <t xml:space="preserve">          SEPTIEMBRE</t>
  </si>
  <si>
    <t xml:space="preserve">          OCTUBRE</t>
  </si>
  <si>
    <t xml:space="preserve">          NOVIEMBRE</t>
  </si>
  <si>
    <t xml:space="preserve">          DICIEMBRE</t>
  </si>
  <si>
    <t>ACTIVIDAD  DE PARTOS</t>
  </si>
  <si>
    <t>Nº DE PARTOS</t>
  </si>
  <si>
    <t xml:space="preserve">  </t>
  </si>
  <si>
    <t>ACTIVIDAD DE  URGENCIAS</t>
  </si>
  <si>
    <t>PEDIÁTRICAS</t>
  </si>
  <si>
    <t>ANESTESIA Y REANIMACIÓN</t>
  </si>
  <si>
    <t xml:space="preserve">                       Iontoforesis</t>
  </si>
  <si>
    <t>Tratamientos Unidad del Dolor :</t>
  </si>
  <si>
    <t>FARMACIA</t>
  </si>
  <si>
    <t>Citotóxicos</t>
  </si>
  <si>
    <t>Hospital de Día</t>
  </si>
  <si>
    <t>HEMATOLOGÍA Y HEMOTERAPIA</t>
  </si>
  <si>
    <t xml:space="preserve">         Determinaciones</t>
  </si>
  <si>
    <t>Banco de Sangre :</t>
  </si>
  <si>
    <t xml:space="preserve">         Transfusiones</t>
  </si>
  <si>
    <t xml:space="preserve">         Autotransfusiones</t>
  </si>
  <si>
    <t xml:space="preserve">ESPECIALIDADES: </t>
  </si>
  <si>
    <t>MEDICINA NUCLEAR</t>
  </si>
  <si>
    <t>MEDICINA PREVENTIVA</t>
  </si>
  <si>
    <t xml:space="preserve">         Pacientes sometidos a vigilancia</t>
  </si>
  <si>
    <t>Docencia</t>
  </si>
  <si>
    <t>PREVENCIÓN DE RIESGOS LABORALES</t>
  </si>
  <si>
    <t>Reconocimientos</t>
  </si>
  <si>
    <t>Vacunas</t>
  </si>
  <si>
    <t xml:space="preserve">    PULMÓN</t>
  </si>
  <si>
    <t xml:space="preserve">    SALUD MENTAL</t>
  </si>
  <si>
    <t xml:space="preserve">    MEDICINA INTERNA</t>
  </si>
  <si>
    <t xml:space="preserve">         Otros</t>
  </si>
  <si>
    <t>Tratamientos</t>
  </si>
  <si>
    <t>ESPECIALIDADES :</t>
  </si>
  <si>
    <t>Colonoscopias</t>
  </si>
  <si>
    <t>Gastroscopias</t>
  </si>
  <si>
    <t>Trasplante Hepático</t>
  </si>
  <si>
    <t>Broncoscopias</t>
  </si>
  <si>
    <t>ONCOLOGÍA RADIOTERÁPICA</t>
  </si>
  <si>
    <t xml:space="preserve">         Sesiones</t>
  </si>
  <si>
    <t xml:space="preserve">         Campos</t>
  </si>
  <si>
    <t>PEDIATRÍA</t>
  </si>
  <si>
    <t>Ttos hospital de día</t>
  </si>
  <si>
    <t xml:space="preserve"> HEMATOLOGÍA Y HEMOTERAPIA</t>
  </si>
  <si>
    <t xml:space="preserve"> ONCOLOGÍA RADIOTERÁPICA</t>
  </si>
  <si>
    <t xml:space="preserve"> Hospital de Día</t>
  </si>
  <si>
    <t>Prótesis</t>
  </si>
  <si>
    <t>Ortesis</t>
  </si>
  <si>
    <t xml:space="preserve"> Nº de Camas</t>
  </si>
  <si>
    <t xml:space="preserve"> Ingresos</t>
  </si>
  <si>
    <t xml:space="preserve"> % Ocupación</t>
  </si>
  <si>
    <t xml:space="preserve"> Primeras Consultas</t>
  </si>
  <si>
    <t xml:space="preserve"> Consultas Sucesivas</t>
  </si>
  <si>
    <t xml:space="preserve"> Total Consultas</t>
  </si>
  <si>
    <t xml:space="preserve"> Sucesivas/Primeras</t>
  </si>
  <si>
    <t xml:space="preserve"> Presión de Urgencias</t>
  </si>
  <si>
    <t>Hospital del Día</t>
  </si>
  <si>
    <t>GRD</t>
  </si>
  <si>
    <t xml:space="preserve"> DESCRIPCIÓN</t>
  </si>
  <si>
    <t>ALTAS</t>
  </si>
  <si>
    <t>%TOTAL</t>
  </si>
  <si>
    <t>EM TOTAL</t>
  </si>
  <si>
    <t>Total General</t>
  </si>
  <si>
    <t>Proc.Quir.Amb.fuera de  Quirófano</t>
  </si>
  <si>
    <t>ENDOCRINOLOGÍA</t>
  </si>
  <si>
    <t>Trasplante médula ósea</t>
  </si>
  <si>
    <t>ONCOLOGÍA MÉDICA</t>
  </si>
  <si>
    <t>-</t>
  </si>
  <si>
    <t>* En los servicios del área de Pediatría, la Hospitalización se realiza por grupos de edad, porque los servicios</t>
  </si>
  <si>
    <t xml:space="preserve">  no tienen asignación directa de camas.</t>
  </si>
  <si>
    <t>REUMATOLOGÍA</t>
  </si>
  <si>
    <t xml:space="preserve">MEDICINA NUCLEAR </t>
  </si>
  <si>
    <t xml:space="preserve"> Intervenciones Programadas </t>
  </si>
  <si>
    <t xml:space="preserve"> Intervenciones Urgentes</t>
  </si>
  <si>
    <t xml:space="preserve"> Total Intervenciones</t>
  </si>
  <si>
    <t xml:space="preserve"> Trasplantes Cardiaco</t>
  </si>
  <si>
    <t xml:space="preserve"> Intervenciones Programadas</t>
  </si>
  <si>
    <t>* Nº de Camas</t>
  </si>
  <si>
    <t>AGC/ESPECIALIDADES</t>
  </si>
  <si>
    <t xml:space="preserve"> Proc.Quir.Amb.fuera de Quir.</t>
  </si>
  <si>
    <t xml:space="preserve">*En los Servicios del Area Pediátrica ,la hospitalización se realiza por grupos de edad, porque los Servicios no tienen </t>
  </si>
  <si>
    <t xml:space="preserve">  asignación  directa de camas.</t>
  </si>
  <si>
    <t>Pacientes Externos</t>
  </si>
  <si>
    <t>Dispensación</t>
  </si>
  <si>
    <t>Farmacotecnia</t>
  </si>
  <si>
    <t xml:space="preserve">                                     Esclerosis lateral amiotrófica</t>
  </si>
  <si>
    <t xml:space="preserve">                                     Fármacos TNF</t>
  </si>
  <si>
    <t>Asma inducido por ejercicio</t>
  </si>
  <si>
    <t>Pruebas broncodilatadoras pediátricas</t>
  </si>
  <si>
    <t>Feno pediátrico</t>
  </si>
  <si>
    <t>Test de marcha</t>
  </si>
  <si>
    <t>Difusión pulmonar</t>
  </si>
  <si>
    <t>Pruebas (Hospital de día)</t>
  </si>
  <si>
    <t xml:space="preserve">OFTALMOLOGÍA </t>
  </si>
  <si>
    <t>Ginecología</t>
  </si>
  <si>
    <t>Obstetricia</t>
  </si>
  <si>
    <t xml:space="preserve"> Pro.Quir.Amb.fuera de Quir.</t>
  </si>
  <si>
    <t xml:space="preserve"> Partos</t>
  </si>
  <si>
    <t>% Partos Vag. Con Epidural</t>
  </si>
  <si>
    <t xml:space="preserve"> %Cesáreas / Partos</t>
  </si>
  <si>
    <t xml:space="preserve">                                                                                                                                  </t>
  </si>
  <si>
    <t>UROLOGIA</t>
  </si>
  <si>
    <t>ANESTESIA Y UDAD DOLOR</t>
  </si>
  <si>
    <t xml:space="preserve">Hospital de día </t>
  </si>
  <si>
    <t xml:space="preserve">   Extración Multiorgánica + Multitejidos</t>
  </si>
  <si>
    <t>%NO INGRESADAS</t>
  </si>
  <si>
    <t xml:space="preserve">   DERMATOLOGÍA  </t>
  </si>
  <si>
    <t xml:space="preserve">   ANESTESIA</t>
  </si>
  <si>
    <t xml:space="preserve">DERMATOLOGÍA </t>
  </si>
  <si>
    <t xml:space="preserve"> Gammagrafias</t>
  </si>
  <si>
    <t>Espirometrias pediátricas</t>
  </si>
  <si>
    <t>Densitometrias óseas</t>
  </si>
  <si>
    <t xml:space="preserve">Biopsias </t>
  </si>
  <si>
    <t>Videofilmación</t>
  </si>
  <si>
    <t>AGC-UGC/ESPECIALIDAD</t>
  </si>
  <si>
    <t xml:space="preserve">  PREVENCIÓN RIESGOS LABORALES</t>
  </si>
  <si>
    <t xml:space="preserve">    REHABILITACIÓN</t>
  </si>
  <si>
    <t xml:space="preserve">   UVI A</t>
  </si>
  <si>
    <t>ADULTOS</t>
  </si>
  <si>
    <t>Shunt</t>
  </si>
  <si>
    <t xml:space="preserve">                       Elastomeras</t>
  </si>
  <si>
    <t xml:space="preserve">         Extacción tejido hematopoyético</t>
  </si>
  <si>
    <t>Rehabilitación Respiratoria</t>
  </si>
  <si>
    <t>Mantoux</t>
  </si>
  <si>
    <t>OFTALMOLOGIA</t>
  </si>
  <si>
    <t>Biometrias</t>
  </si>
  <si>
    <t>Campo visual</t>
  </si>
  <si>
    <t>Laser yag</t>
  </si>
  <si>
    <t>Terapía fotódinamica</t>
  </si>
  <si>
    <t>Laser argón</t>
  </si>
  <si>
    <t>Trasplante cornea</t>
  </si>
  <si>
    <t>ESP.: UNIDAD DE INFECCIOSAS</t>
  </si>
  <si>
    <t xml:space="preserve">ESP.: CORTA ESTANCIA </t>
  </si>
  <si>
    <t>UGC REHABILITACIÓN</t>
  </si>
  <si>
    <t>U.V.I. A</t>
  </si>
  <si>
    <t>U.V.I. C.C</t>
  </si>
  <si>
    <t xml:space="preserve">   Extración Hepática</t>
  </si>
  <si>
    <t xml:space="preserve">        Trasplante cardiaco             </t>
  </si>
  <si>
    <t xml:space="preserve">        Trasplante renal                    </t>
  </si>
  <si>
    <t xml:space="preserve">        Trasplante  Córnea               </t>
  </si>
  <si>
    <t xml:space="preserve">        Trasplante hepático            </t>
  </si>
  <si>
    <t xml:space="preserve">        Trasplante  médula ósea     </t>
  </si>
  <si>
    <t>UGC MEDICINA INTERNA</t>
  </si>
  <si>
    <t>Hospital de dia</t>
  </si>
  <si>
    <t>Trasplante Renal</t>
  </si>
  <si>
    <t>GINECOLÓGICAS</t>
  </si>
  <si>
    <t>RENAL</t>
  </si>
  <si>
    <t>CORNEA</t>
  </si>
  <si>
    <t>M.OSEA</t>
  </si>
  <si>
    <t>CORAZÓN</t>
  </si>
  <si>
    <t>HIGADO</t>
  </si>
  <si>
    <t>Esputo inducido</t>
  </si>
  <si>
    <t xml:space="preserve">       C. congelados/descongelados</t>
  </si>
  <si>
    <t>Autorrefractometría</t>
  </si>
  <si>
    <t>Otoemisiones acústicas en planta y en consulta</t>
  </si>
  <si>
    <t>Potenciales  Evocados auditivos de tronco cerebral</t>
  </si>
  <si>
    <t>Centros Privados</t>
  </si>
  <si>
    <t>Biopsia de próstata</t>
  </si>
  <si>
    <t>Ecografía transrectal</t>
  </si>
  <si>
    <t>Flujometría</t>
  </si>
  <si>
    <t>Flujometría de residuos</t>
  </si>
  <si>
    <t>Bio feed back</t>
  </si>
  <si>
    <t>Cistoscopia</t>
  </si>
  <si>
    <t>Estudio urodinámico sin sedación</t>
  </si>
  <si>
    <t xml:space="preserve">Procedimiento endoscópico </t>
  </si>
  <si>
    <t>CARDIOLOGÍA</t>
  </si>
  <si>
    <t>Hemodinámica diagnóstica :</t>
  </si>
  <si>
    <t xml:space="preserve">      Cateterismos</t>
  </si>
  <si>
    <t xml:space="preserve">      Biopsias miocárdicas</t>
  </si>
  <si>
    <t>Hemodinámica terapéutica:</t>
  </si>
  <si>
    <t xml:space="preserve">      Cierre percutáneo</t>
  </si>
  <si>
    <t xml:space="preserve">      Endoprótesis</t>
  </si>
  <si>
    <t>Estudios electrofisiológicos diagnósticos</t>
  </si>
  <si>
    <t>Estudios electrofisiológicos terapéuticos :</t>
  </si>
  <si>
    <t xml:space="preserve">      Marcapasos definitivos</t>
  </si>
  <si>
    <t xml:space="preserve">      Ablaciones</t>
  </si>
  <si>
    <t xml:space="preserve">      Implante/sustitución desfibrilador</t>
  </si>
  <si>
    <t xml:space="preserve">      Cardioversiones</t>
  </si>
  <si>
    <t xml:space="preserve">      Revisones marcapasos con sustitución generador</t>
  </si>
  <si>
    <t>Registros externos:</t>
  </si>
  <si>
    <t xml:space="preserve">       Holter</t>
  </si>
  <si>
    <t xml:space="preserve">       Eco transtorácico</t>
  </si>
  <si>
    <t xml:space="preserve">       Ergometrías cardiacas</t>
  </si>
  <si>
    <t xml:space="preserve">       Eco dubitamina</t>
  </si>
  <si>
    <t xml:space="preserve">      Angioplastias y valvuloplastias</t>
  </si>
  <si>
    <t xml:space="preserve">       Eco trasesofágico</t>
  </si>
  <si>
    <t>LAB. BIOQUIMICA CLÍNICA</t>
  </si>
  <si>
    <t>LAB. INMUNOLOGÍA</t>
  </si>
  <si>
    <t>Pacientes</t>
  </si>
  <si>
    <t>Peticiones</t>
  </si>
  <si>
    <t>Pruebas</t>
  </si>
  <si>
    <t xml:space="preserve">LAB. MICROBIOLOGIA </t>
  </si>
  <si>
    <t>Relacion Pruebas / Peticiones</t>
  </si>
  <si>
    <t>LAB. ONCOLOGÍA MOLECULAR</t>
  </si>
  <si>
    <t>LAB. GENÉTICA MOLECULAR</t>
  </si>
  <si>
    <t>U. INVESTIGACIÓN</t>
  </si>
  <si>
    <t>MEDICINA INTERNA</t>
  </si>
  <si>
    <t>Est. Patolog. Neuromuscular</t>
  </si>
  <si>
    <t>Potenciales Evocados</t>
  </si>
  <si>
    <t>Video E.E.G.</t>
  </si>
  <si>
    <t>Estudios Sueño Totales</t>
  </si>
  <si>
    <t>I.O.M</t>
  </si>
  <si>
    <t>Consulta EMG y Sueño</t>
  </si>
  <si>
    <t>NEUROFISIOLOGÍA CLÍNICA</t>
  </si>
  <si>
    <t>Biopsias simples</t>
  </si>
  <si>
    <t>Biopsias intraoperatorias</t>
  </si>
  <si>
    <t>Citología</t>
  </si>
  <si>
    <t>Punción aspiración</t>
  </si>
  <si>
    <t>Necropsias</t>
  </si>
  <si>
    <t>Casos consulta</t>
  </si>
  <si>
    <t>Microscopía</t>
  </si>
  <si>
    <t>Nº de dispensaciones dosis unitarias</t>
  </si>
  <si>
    <t>Nº de dispensaciones por stock</t>
  </si>
  <si>
    <t xml:space="preserve">Rutina  Peticiones </t>
  </si>
  <si>
    <t xml:space="preserve">               Pruebas </t>
  </si>
  <si>
    <t xml:space="preserve">Urgencias  Peticiones  </t>
  </si>
  <si>
    <t xml:space="preserve">                       Pruebas  </t>
  </si>
  <si>
    <t>Procedimientos Quirúrgicos Fuera Quirofano</t>
  </si>
  <si>
    <t>ATENCIÓN  ESPECIALIZADA</t>
  </si>
  <si>
    <t xml:space="preserve"> GINECOLOGIA Y OBSTETRICIA</t>
  </si>
  <si>
    <t xml:space="preserve">                                     Hepatitis B</t>
  </si>
  <si>
    <t xml:space="preserve"> CONSULTAS PREVENTIVAS</t>
  </si>
  <si>
    <t xml:space="preserve">    GINECOLOGIA</t>
  </si>
  <si>
    <t xml:space="preserve">                       Bloqueo </t>
  </si>
  <si>
    <t xml:space="preserve">                       Tens/Otros</t>
  </si>
  <si>
    <t>ESPDS Decúbito y Sedestación</t>
  </si>
  <si>
    <t>Espirometria</t>
  </si>
  <si>
    <t>P. Provocación bronquial específica</t>
  </si>
  <si>
    <t>P. Provocación bronquial inespecífica</t>
  </si>
  <si>
    <t>Titulación Oxigenoterapia</t>
  </si>
  <si>
    <t xml:space="preserve">         Alergia a Alimentos</t>
  </si>
  <si>
    <t xml:space="preserve">         Alergia a Anestésicos</t>
  </si>
  <si>
    <t xml:space="preserve">         Alergia Contacto</t>
  </si>
  <si>
    <t xml:space="preserve">         Alergia a Fármacos</t>
  </si>
  <si>
    <t xml:space="preserve">         HIR  Inmunoterapia</t>
  </si>
  <si>
    <t xml:space="preserve">         Alergia HOTRA Otros Tratamientos Procd. H.D.</t>
  </si>
  <si>
    <t xml:space="preserve">         Alergia PRICK-Test</t>
  </si>
  <si>
    <t xml:space="preserve"> C.   P.  R.</t>
  </si>
  <si>
    <t>USE  (Ecoendoscopia)</t>
  </si>
  <si>
    <t>P. E. Motilidad Digestiva</t>
  </si>
  <si>
    <t>Test de Aliento</t>
  </si>
  <si>
    <t>Biopsias hepáticas</t>
  </si>
  <si>
    <t>Fibroscán</t>
  </si>
  <si>
    <t>Hemodiálisis Domiciliaria:  Pacientes</t>
  </si>
  <si>
    <t xml:space="preserve">                                         Sesiones DOMICILIO</t>
  </si>
  <si>
    <t>Hemodiálisis Concertada: Pacientes</t>
  </si>
  <si>
    <t xml:space="preserve">                                             Sesiones</t>
  </si>
  <si>
    <t>Hemodiálisis Sesiones: Totales</t>
  </si>
  <si>
    <t xml:space="preserve">                                          Agudos</t>
  </si>
  <si>
    <t xml:space="preserve">                                          I.R.C.: Pacientes </t>
  </si>
  <si>
    <t xml:space="preserve">                                                     Sesiones</t>
  </si>
  <si>
    <t>Diálisis Peritoneal:  Pacientes</t>
  </si>
  <si>
    <t>Retinografías</t>
  </si>
  <si>
    <t>Rehabilitación Cardiaca</t>
  </si>
  <si>
    <t>Dilataciones</t>
  </si>
  <si>
    <t>Instilaciones Ácido Hialurónico</t>
  </si>
  <si>
    <t>Instilaciones  BCG</t>
  </si>
  <si>
    <t>Instilaciones  Mitomicina</t>
  </si>
  <si>
    <t>Infiltraciones</t>
  </si>
  <si>
    <t>Tratamiento Fotodinámica</t>
  </si>
  <si>
    <t>Fototerapia</t>
  </si>
  <si>
    <t xml:space="preserve">         Prepaciones no estériles</t>
  </si>
  <si>
    <t xml:space="preserve">                                     Hemofilia </t>
  </si>
  <si>
    <t>Consultas Preventivas</t>
  </si>
  <si>
    <t>CRANEOTOMIA EXCEPTO POR TRAUMA</t>
  </si>
  <si>
    <t>APENDICECTOMÍA</t>
  </si>
  <si>
    <t>OTROS DIAGNÓSTICOS DEL APARATO DIGESTIVO</t>
  </si>
  <si>
    <t>CIRUGÍA  AMBULATORIA   HOSPITAL UNIVERSITARIO CENTRAL DE ASTURIAS  2,017</t>
  </si>
  <si>
    <t>DISTRIBUCIÓN % DE  LAS ALTAS POR EDADES</t>
  </si>
  <si>
    <t xml:space="preserve"> 0-14 años</t>
  </si>
  <si>
    <t>15-29 años</t>
  </si>
  <si>
    <t>30-44 años</t>
  </si>
  <si>
    <t>45-59 años</t>
  </si>
  <si>
    <t>60-74 años</t>
  </si>
  <si>
    <t>&gt; 74 años</t>
  </si>
  <si>
    <t xml:space="preserve"> %</t>
  </si>
  <si>
    <t xml:space="preserve">Pendiente </t>
  </si>
  <si>
    <t xml:space="preserve">    ONCOLOGÍA MÉDICA</t>
  </si>
  <si>
    <t xml:space="preserve">    UNIDAD DE HIPOACUSIA</t>
  </si>
  <si>
    <t xml:space="preserve">    PREVENCIÓN RIESGOS LABORALES</t>
  </si>
  <si>
    <t xml:space="preserve">    ANESTESIA</t>
  </si>
  <si>
    <t xml:space="preserve">    NEUMOLOGÍA</t>
  </si>
  <si>
    <t xml:space="preserve">   TOTAL </t>
  </si>
  <si>
    <t xml:space="preserve">    OFTALMOLOGÍA</t>
  </si>
  <si>
    <t>OTROS</t>
  </si>
  <si>
    <t xml:space="preserve"> Sesiones Hemodiálisis</t>
  </si>
  <si>
    <t xml:space="preserve"> Prom.Pacientes IRC Hospital</t>
  </si>
  <si>
    <t>Prom. Pacientes CAPD</t>
  </si>
  <si>
    <t xml:space="preserve"> Ingresos por traslado</t>
  </si>
  <si>
    <t>AÑO 2018</t>
  </si>
  <si>
    <t xml:space="preserve"> TRASPLANTE RENAL</t>
  </si>
  <si>
    <t xml:space="preserve"> INSUFICIENCIA RENAL</t>
  </si>
  <si>
    <t xml:space="preserve"> INFECCIONES DE RIÑÓN Y TRACTO URINARIO</t>
  </si>
  <si>
    <t xml:space="preserve"> ACVA Y OCLUSIONES PRECEREBRALES CON INFARTO</t>
  </si>
  <si>
    <t xml:space="preserve"> CRANEOTOMIA EXCEPTO POR TRAUMA</t>
  </si>
  <si>
    <t xml:space="preserve"> PROCEDIMIENTOS VASCULARES EXTRACRANEALES</t>
  </si>
  <si>
    <t xml:space="preserve"> HEMORRAGIA INTRACRANEAL</t>
  </si>
  <si>
    <t xml:space="preserve"> OTRAS ENFERMEDADES DEL SISTEMA NERVIOSO</t>
  </si>
  <si>
    <t xml:space="preserve"> CONVULSIONES</t>
  </si>
  <si>
    <t xml:space="preserve"> OTROS DIAGNÓSTICOS MENORES, SIGNOS Y SÍNTOMAS DE APARATO RESPIRATORIO</t>
  </si>
  <si>
    <t xml:space="preserve"> NEUMONÍA POR VIRUS SINCITIAL RESPIRATORIO</t>
  </si>
  <si>
    <t xml:space="preserve"> OTRA NEUMONÍA</t>
  </si>
  <si>
    <t xml:space="preserve"> NEONATO, PESO AL NACER &gt;2499 G NEONATO NORMAL O NEONATO CON OTRO PROBLEMA</t>
  </si>
  <si>
    <t xml:space="preserve"> NEONATO, PESO AL NACER &gt;2499 G CON OTRAS CONDICIONES SIGNIFICATIVAS</t>
  </si>
  <si>
    <t xml:space="preserve"> NEONATO, PESO AL NACER 2000-2499 G NACIDO EN EL CENTRO, NEONATO NORMAL O NEONATO CON OTROS PROBLEMAS</t>
  </si>
  <si>
    <t xml:space="preserve"> NEONATO, PESO AL NACER 1500-1999 G CON O SIN OTRA CONDICIÓN SIGNIFICATIVA</t>
  </si>
  <si>
    <t xml:space="preserve"> APENDICECTOMÍA</t>
  </si>
  <si>
    <t xml:space="preserve"> PROCEDIMIENTOS SOBRE TESTÍCULO Y ESCROTO</t>
  </si>
  <si>
    <t xml:space="preserve"> PROCEDIMIENTOS SOBRE EL PENE</t>
  </si>
  <si>
    <t xml:space="preserve"> OTROS PROCEDIMIENTOS SOBRE APARATO RESPIRATORIO</t>
  </si>
  <si>
    <t xml:space="preserve"> NEOPLASIAS RESPIRATORIAS</t>
  </si>
  <si>
    <t xml:space="preserve"> EMBOLISMO PULMONAR</t>
  </si>
  <si>
    <t xml:space="preserve"> OTRAS ENFERMEDADES RESPIRATORIAS EXCEPTO SIGNOS, SÍNTOMAS Y DIAG. MENORES</t>
  </si>
  <si>
    <t xml:space="preserve"> TRASTORNOS DEPRESIVOS MAYORES Y OTROS/PSICOSIS NO ESPECIFICADA</t>
  </si>
  <si>
    <t xml:space="preserve"> TRASTORNOS BIPOLARES</t>
  </si>
  <si>
    <t xml:space="preserve"> TRASTORNOS DE COMPORTAMIENTO</t>
  </si>
  <si>
    <t xml:space="preserve"> ALTERACIONES ORGÁNICAS DE SALUD MENTAL</t>
  </si>
  <si>
    <t xml:space="preserve"> TRASTORNOS DE COMPORTAMIENTO DE LA INFANCIA</t>
  </si>
  <si>
    <t xml:space="preserve"> OTROS TRASTORNOS DE SALUD MENTAL</t>
  </si>
  <si>
    <t xml:space="preserve"> INSUFICIENCIA CARDÍACA</t>
  </si>
  <si>
    <t xml:space="preserve"> INFECCIONES E INFLAMACIONES PULMONARES</t>
  </si>
  <si>
    <t xml:space="preserve"> SEPTICEMIA E INFECCIONES DISEMINADAS</t>
  </si>
  <si>
    <t xml:space="preserve"> EDEMA PULMONAR Y FALLO RESPIRATORIO</t>
  </si>
  <si>
    <t xml:space="preserve"> ENFERMEDAD PULMONAR OBSTRUCTIVA CRÓNICA</t>
  </si>
  <si>
    <t xml:space="preserve"> VIH CON UNA CONDICIÓN SIGNIFICATIVA VIH O SIN CONDICIÓN SIGNIFICATIVA RELACIONADA</t>
  </si>
  <si>
    <t xml:space="preserve"> VIH CON CONDICIONES MAYORES RELACIONADAS CON VIH</t>
  </si>
  <si>
    <t xml:space="preserve"> GASTROENTERITIS, NÁUSEAS Y VÓMITOS NO BACTERIANA</t>
  </si>
  <si>
    <t xml:space="preserve"> INFECCIONES DE VÍAS RESPIRATORIAS SUPERIORES</t>
  </si>
  <si>
    <t xml:space="preserve"> PROCEDIMIENTOS CARDIOVASCULARES PERCUTÁNEOS SIN IAM</t>
  </si>
  <si>
    <t xml:space="preserve"> PROCEDIMIENTOS SOBRE VÁLVULAS CARDIACAS SIN CATETERISMO CARDIACO</t>
  </si>
  <si>
    <t xml:space="preserve"> PROCEDIMIENTOS CARDIOVASCULARES PERCUTÁNEOS CON IAM</t>
  </si>
  <si>
    <t xml:space="preserve"> INFARTO AGUDO DE MIOCARDIO - IAM</t>
  </si>
  <si>
    <t xml:space="preserve"> BY-PASS CORONARIO SIN CATETERISMO CARDIACO O PROC. CARDIOVASCULARES PERCUTÁNEOS</t>
  </si>
  <si>
    <t xml:space="preserve"> OTROS PROCEDIMIENTOS CARDIOTORÁCICOS</t>
  </si>
  <si>
    <t xml:space="preserve"> BYPASS CORONARIO CON CATETERISMO CARDIACO O PROC. CARDIOVASCULARES PERCUTÁNEOS</t>
  </si>
  <si>
    <t xml:space="preserve"> PROCEDIMIENTOS TORÁCICOS Y ABDOMINALES VASCULARES MAYORES</t>
  </si>
  <si>
    <t xml:space="preserve"> TRASTORNOS MAYORES DE LA PIEL</t>
  </si>
  <si>
    <t xml:space="preserve"> OTRAS ENFERMEDADES DE PIEL , TEJIDO SUBCUTÁNEO Y MAMA</t>
  </si>
  <si>
    <t xml:space="preserve"> PROCEDIMIENTO MODERADAMENTE EXTENSIVO NO RELACIONADO CON DIAG. PRINCIPAL</t>
  </si>
  <si>
    <t xml:space="preserve"> TRASTORNOS DE PÁNCREAS EXCEPTO NEOPLASIA MALIGNA</t>
  </si>
  <si>
    <t xml:space="preserve"> TRASTORNOS DEL TRACTO Y VESÍCULA BILIAR</t>
  </si>
  <si>
    <t xml:space="preserve"> OTROS DIAGNÓSTICOS DEL APARATO DIGESTIVO</t>
  </si>
  <si>
    <t xml:space="preserve"> OTRAS HEMORRAGIAS GASTROINTESTINALES INESPECÍFICAS</t>
  </si>
  <si>
    <t xml:space="preserve"> DIABETES</t>
  </si>
  <si>
    <t xml:space="preserve"> OTRAS TRASTORNOS ENDOCRINOS</t>
  </si>
  <si>
    <t xml:space="preserve"> NEOPLASIAS DE OÍDO, NARIZ, BOCA ,GARGANTA Y CRANEALES/FACIALES</t>
  </si>
  <si>
    <t xml:space="preserve"> LINFOMA, MIELOMA Y LEUCEMIA NO AGUDA</t>
  </si>
  <si>
    <t xml:space="preserve"> LEUCEMIA AGUDA</t>
  </si>
  <si>
    <t xml:space="preserve"> NEOPLASIA MALIGNA DIGESTIVA</t>
  </si>
  <si>
    <t xml:space="preserve"> QUIMIOTERAPIA</t>
  </si>
  <si>
    <t xml:space="preserve"> NEOPLASIA MALIGNA DE SISTEMA HEPATOBILIAR O DE PÁNCREAS</t>
  </si>
  <si>
    <t xml:space="preserve"> NEOPLASIAS DE SISTEMA NERVIOSO</t>
  </si>
  <si>
    <t xml:space="preserve"> -</t>
  </si>
  <si>
    <t xml:space="preserve"> OTROS PROBLEMAS DE LA ESPALDA Y CUELLO, FRACTURAS Y HERIDAS</t>
  </si>
  <si>
    <t xml:space="preserve"> OTROS DIAGNÓSTICOS DE SISTEMA MUSCULOESQUELÉTICO Y TEJIDO CONECTIVO</t>
  </si>
  <si>
    <t xml:space="preserve"> TRASTORNOS DE TEJIDO CONECTIVO</t>
  </si>
  <si>
    <t xml:space="preserve"> Est.Media Ingresos Totales</t>
  </si>
  <si>
    <t xml:space="preserve"> TRAUMATISMO CRANEAL CON COMA &gt;1H O HEMORRAGIA</t>
  </si>
  <si>
    <t xml:space="preserve">     PET</t>
  </si>
  <si>
    <t>Ingresos Totales Servicio</t>
  </si>
  <si>
    <t>Est.Media Ingresos Totales</t>
  </si>
  <si>
    <t>Act.Quirurgica Total</t>
  </si>
  <si>
    <t xml:space="preserve">     Cir.con Ingreso</t>
  </si>
  <si>
    <t xml:space="preserve">     Cir.Ambulatoria</t>
  </si>
  <si>
    <t xml:space="preserve"> TRAQUEOSTOMÍA CON VM 96+ HORAS CON PROCEDIMIENTO EXTENSIVO O ECMO</t>
  </si>
  <si>
    <t xml:space="preserve"> PROCEDIMIENTOS MAYORES SOBRE PÁNCREAS, HÍGADO Y DERIVACIÓN</t>
  </si>
  <si>
    <t xml:space="preserve"> Intervenciones con Ingreso</t>
  </si>
  <si>
    <t xml:space="preserve"> Intervenciones Ambulatorias</t>
  </si>
  <si>
    <t xml:space="preserve"> PROCEDIMIENTOS MAYORES DE INTESTINO DELGADO Y GRUESO</t>
  </si>
  <si>
    <t xml:space="preserve"> DIVERTICULITIS Y DIVERTICULOSIS</t>
  </si>
  <si>
    <t xml:space="preserve"> Intervencionescon Ingreso</t>
  </si>
  <si>
    <t xml:space="preserve"> OTROS PROCEDIMIENTOS SOBRE OÍDO, NARIZ, BOCA Y GARGANTA</t>
  </si>
  <si>
    <t xml:space="preserve"> ENFERMEDADES Y HERIDAS ORALES Y DENTALES</t>
  </si>
  <si>
    <t xml:space="preserve"> PROCEDIMIENTOS SOBRE HUESOS FACIALES EXCEPTO PROC. MAYORES SOBRE HUESO CRANEAL/FACIAL</t>
  </si>
  <si>
    <t xml:space="preserve"> PROCEDIMIENTOS MAYORES SOBRE HUESOS CRANEALES/FACIALES</t>
  </si>
  <si>
    <t xml:space="preserve"> OTRAS ENFERMEDADES DE OÍDO, NARIZ, BOCA , GARGANTA Y CRANEALES/FACIALES</t>
  </si>
  <si>
    <t xml:space="preserve"> PROCEDIMIENTOS SOBRE MAMA EXCEPTO MASTECTOMÍA</t>
  </si>
  <si>
    <t xml:space="preserve"> PROCEDIMIENTOS SOBRE MANO Y MUÑECA</t>
  </si>
  <si>
    <t xml:space="preserve"> PROCEDIMIENTOS DE MASTECTOMÍA</t>
  </si>
  <si>
    <t xml:space="preserve"> INJERTO PIEL PARA DIAGNÓSTICOS PIEL Y TEJIDO SUBCUTÁNEO</t>
  </si>
  <si>
    <t xml:space="preserve"> OTROS PROCEDIMIENTOS SOBRE PIEL, TEJIDO SUBCUTÁNEO Y RELACIONADOS</t>
  </si>
  <si>
    <t xml:space="preserve"> TRASTORNOS VASCULARES PERIFÉRICOS Y OTROS</t>
  </si>
  <si>
    <t xml:space="preserve"> PROCEDIMIENTOS SOBRE PIE Y DEDOS DEL PIE</t>
  </si>
  <si>
    <t xml:space="preserve"> AMPUTACIÓN EXTREMIDADES INFERIORES EXCEPTO DEDOS DEL PIE</t>
  </si>
  <si>
    <t xml:space="preserve"> Consultas Preventivas</t>
  </si>
  <si>
    <t xml:space="preserve"> Hospital deDía</t>
  </si>
  <si>
    <t xml:space="preserve"> ENFERMEDADES OCULARES, EXCEPTO INFECCIONES MAYORES</t>
  </si>
  <si>
    <t xml:space="preserve"> PROCEDIMIENTOS SOBRE OJO, EXCEPTO ÓRBITA</t>
  </si>
  <si>
    <t xml:space="preserve"> PROCEDIMIENTOS SOBRE ÓRBITA</t>
  </si>
  <si>
    <t xml:space="preserve"> INFECCIONES MAYORES DEL OJO PRINCIPALES</t>
  </si>
  <si>
    <t xml:space="preserve"> OTRAS COMPLICACIONES DE TRATAMIENTO</t>
  </si>
  <si>
    <t xml:space="preserve">Hospital de Día </t>
  </si>
  <si>
    <t xml:space="preserve"> PROCEDIMIENTOS SOBRE TIROIDES, PARATIROIDES Y TRACTO TIREOGLOSO</t>
  </si>
  <si>
    <t xml:space="preserve"> SUSTITUCIÓN ARTICULACIÓN CADERA</t>
  </si>
  <si>
    <t xml:space="preserve"> SUSTITUCIÓN ARTICULACIÓN RODILLA</t>
  </si>
  <si>
    <t xml:space="preserve"> PROCEDIMIENTOS SOBRE RODILLA Y PARTE INFERIOR DE LA PIERNA EXCEPTO PIE</t>
  </si>
  <si>
    <t xml:space="preserve"> PROCEDIMIENTOS SOBRE HOMBRO, CODO Y ANTEBRAZO</t>
  </si>
  <si>
    <t xml:space="preserve"> FRACTURA O LUXACIÓN EXCEPTO FÉMUR, PELVIS O ESPALDA</t>
  </si>
  <si>
    <t xml:space="preserve">Hospital   de Día </t>
  </si>
  <si>
    <t xml:space="preserve"> PARTO</t>
  </si>
  <si>
    <t xml:space="preserve"> CESÁREA</t>
  </si>
  <si>
    <t xml:space="preserve"> OTROS DIAGNÓSTICOS ANTEPARTO</t>
  </si>
  <si>
    <t xml:space="preserve"> FALSO TRABAJO DE PARTO</t>
  </si>
  <si>
    <t xml:space="preserve"> PROCEDIMIENTOS SOBRE ÚTERO Y ANEJOS PROCESO NO MALIGNO, EXCEPTO LEIOMIOMA</t>
  </si>
  <si>
    <t xml:space="preserve"> PROCEDIMIENTOS SOBRE ÚTERO Y ANEJOS PARA LEIOMIOMA</t>
  </si>
  <si>
    <t xml:space="preserve"> DILATACIÓN Y LEGRADO, ASPIRACIÓN O HISTEROTOMÍA PARA DIAGNÓSTICOS OBSTÉTRICOS</t>
  </si>
  <si>
    <t xml:space="preserve"> OTRAS ENFERMEDADES MENSTRUALES Y DEL APARATO REPRODUCTOR FEMENINO</t>
  </si>
  <si>
    <t xml:space="preserve"> PROCEDIMIENTOS SOBRE RIÑÓN Y TRACTO URINARIO POR PROCESOS NO MALIGNOS</t>
  </si>
  <si>
    <t xml:space="preserve"> PROCEDIMIENTOS URETRALES Y TRANSURETRALES</t>
  </si>
  <si>
    <t xml:space="preserve"> PROCEDIMIENTOS MAYORES SOBRE PELVIS MASCULINA</t>
  </si>
  <si>
    <t xml:space="preserve"> OTROS DIAGNÓSTICOS, SIGNOS Y SÍNTOMAS SOBRE RIÑÓN Y TRACTO URINARIO</t>
  </si>
  <si>
    <t>EVOLUCIÓN MENSUAL 2019</t>
  </si>
  <si>
    <t>ACTIVIDAD QUIRÚRGICA  2019</t>
  </si>
  <si>
    <t>EVOLUCIÓN ANUAL 2019</t>
  </si>
  <si>
    <t xml:space="preserve"> CONSULTAS EXTERNAS   2019</t>
  </si>
  <si>
    <t>AÑO 2019</t>
  </si>
  <si>
    <t>HOSPITALIZACIÓN     2019</t>
  </si>
  <si>
    <t>EVOLUCIÓN MENSUAL DEL %  OCUPACIÓN  2019</t>
  </si>
  <si>
    <t>VOY AQUÍ</t>
  </si>
  <si>
    <t>GINECOLOGÍA Y OBSTETRICIA</t>
  </si>
  <si>
    <t xml:space="preserve">       Histeroscopias</t>
  </si>
  <si>
    <t>Toco-Ginecología:</t>
  </si>
  <si>
    <t xml:space="preserve"> MALFUNCIONAMIENTO, REACCIÓN O COMPLICACIÓN DE DISPOSITIVO, INJERTO O TRASPLANTE GEN.-URI.</t>
  </si>
  <si>
    <t xml:space="preserve"> ESCISIÓN Y DESCOMPRESIÓN DE DISCO INTERVERTEBRAL</t>
  </si>
  <si>
    <t xml:space="preserve"> OTROS PROCEDIMIENTOS SOBRE ESTOMAGO, ESÓFAGO Y DUODENO</t>
  </si>
  <si>
    <t xml:space="preserve"> TRAUMATISMOS TORÁCICOS PRINCIPALES</t>
  </si>
  <si>
    <t xml:space="preserve"> PROCEDIMIENTOS MAYORES SOBRE APARATO RESPIRATORIO</t>
  </si>
  <si>
    <t>751 - TRASTORNOS DEPRESIVOS MAYORES Y OTROS/PSICOSIS NO ESPECIFICADA</t>
  </si>
  <si>
    <t>753 - TRASTORNOS BIPOLARES</t>
  </si>
  <si>
    <t>750 - ESQUIZOFRENIA</t>
  </si>
  <si>
    <t>752 - TRASTORNOS DE PERSONALIDAD Y CONTROL DE IMPULSOS</t>
  </si>
  <si>
    <t>812 - ENVENENAMIENTO POR AGENTES MEDICINALES</t>
  </si>
  <si>
    <t xml:space="preserve"> TRASTORNO ALIMENTARIO</t>
  </si>
  <si>
    <t xml:space="preserve"> DIAGNOSTICO DE ENFERMEDAD MENTAL CON PROCEDIMIENTO QUIRÚRGICO</t>
  </si>
  <si>
    <t xml:space="preserve"> CELULITIS Y OTRAS INFECCIONES DE LA PIEL BACTERIANAS</t>
  </si>
  <si>
    <t xml:space="preserve"> OTRAS INFECCIONES Y PARASITOSIS SISTÉMICAS</t>
  </si>
  <si>
    <t xml:space="preserve"> IMPLANT. MARCAPASOS CARDIACO PERMANENTE SIN IAM, FALLO CARDIACO O SHOCK</t>
  </si>
  <si>
    <t xml:space="preserve"> PROCEDIMIENTOS SOBRE VÁLVULAS CARDIACAS CON CATETERISMO CARDIACO</t>
  </si>
  <si>
    <t xml:space="preserve"> OTROS CUIDADOS POSTERIORES Y CONVALECENCIA</t>
  </si>
  <si>
    <t xml:space="preserve"> PARADA CARDIACA</t>
  </si>
  <si>
    <t xml:space="preserve"> PROCEDIMIENTOS MUSCULOESQUELÉTICOS Y OTROS PARA TRAUMA MÚLTIPLE SIGNIFICATIVO</t>
  </si>
  <si>
    <t xml:space="preserve"> PROCEDIMIENTOS MAYORES SOBRE VÍA BILIAR</t>
  </si>
  <si>
    <t xml:space="preserve"> TRASTORNOS DEGENERATIVOS DE SISTEMA NERVIOSO, EXCEPTO ESCLEROSIS MÚLTIPLE</t>
  </si>
  <si>
    <t xml:space="preserve"> TRASPLANTE DE MEDULA ÓSEA</t>
  </si>
  <si>
    <t xml:space="preserve"> DIAG MAYORES HEMATOLÓGICOS/INMUNOLÓGICOS EXCEPTO CRISIS POR CÉLULAS FALCIFORMES Y COAGULACIÓN</t>
  </si>
  <si>
    <t xml:space="preserve"> OTROS PROC. QUIRÚRGICOS DE AP. GENITAL MASCULINO</t>
  </si>
  <si>
    <t xml:space="preserve"> NEOPLASIAS DE APARATO GENITAL MASCULINO</t>
  </si>
  <si>
    <t xml:space="preserve"> OTRA ANEMIA Y TRASTORNOS HEMATOLÓGICOS Y DE ÓRGANOS HEMATOPOYÉTICOS</t>
  </si>
  <si>
    <t xml:space="preserve"> PROCEDIMIENTO EXTENSIVO SIN RELACIÓN CON DIAGNÓSTICO PRINCIPAL</t>
  </si>
  <si>
    <t xml:space="preserve"> OTROS PROCEDIMIENTOS QUIRÚRGICOS SOBRE APARATO DIGESTIVO</t>
  </si>
  <si>
    <t xml:space="preserve"> OTROS PROCEDIMIENTOS MAYORES SOBRE CABEZA Y CUELLO</t>
  </si>
  <si>
    <t xml:space="preserve"> OTROS PROCEDIMIENTOS VASCULARES</t>
  </si>
  <si>
    <t xml:space="preserve"> PROCEDIMIENTOS SOBRE SENOS Y MASTOIDES</t>
  </si>
  <si>
    <t xml:space="preserve"> PROC. S. ÚTERO, ANEJOS POR N.MALIGNA NO OVÁRICAS NI DE ANEJOS</t>
  </si>
  <si>
    <t xml:space="preserve"> PARTO PRETÉRMINO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</si>
</sst>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87" formatCode="_(* #,##0.00_);_(* \(#,##0.00\);_(* &quot;-&quot;??_);_(@_)"/>
    <numFmt numFmtId="199" formatCode="0.0000"/>
    <numFmt numFmtId="201" formatCode="#,##0.0\ _p_t_a;[Red]\-#,##0.0\ _p_t_a"/>
    <numFmt numFmtId="203" formatCode="0.0"/>
    <numFmt numFmtId="204" formatCode="#,##0.0"/>
    <numFmt numFmtId="205" formatCode="_(* #,##0_);_(* \(#,##0\);_(* &quot;-&quot;??_);_(@_)"/>
    <numFmt numFmtId="208" formatCode="#,##0.0\ _€;[Red]\-#,##0.0\ _€"/>
  </numFmts>
  <fonts count="57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b/>
      <i/>
      <sz val="13.5"/>
      <name val="MS Sans Serif"/>
      <family val="2"/>
    </font>
    <font>
      <b/>
      <i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sz val="2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9"/>
      <name val="MS Sans Serif"/>
      <family val="2"/>
    </font>
    <font>
      <sz val="6"/>
      <name val="MS Sans Serif"/>
      <family val="2"/>
    </font>
    <font>
      <sz val="10"/>
      <name val="Arial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b/>
      <sz val="10"/>
      <color indexed="10"/>
      <name val="Arial"/>
      <family val="2"/>
    </font>
    <font>
      <b/>
      <sz val="14"/>
      <color indexed="44"/>
      <name val="MS Sans Serif"/>
      <family val="2"/>
    </font>
    <font>
      <b/>
      <sz val="10"/>
      <color indexed="10"/>
      <name val="MS Sans Serif"/>
      <family val="2"/>
    </font>
    <font>
      <b/>
      <sz val="12"/>
      <color indexed="10"/>
      <name val="MS Sans Serif"/>
      <family val="2"/>
    </font>
    <font>
      <sz val="10"/>
      <color indexed="10"/>
      <name val="MS Sans Serif"/>
      <family val="2"/>
    </font>
    <font>
      <b/>
      <sz val="14"/>
      <color indexed="10"/>
      <name val="MS Sans Serif"/>
      <family val="2"/>
    </font>
    <font>
      <b/>
      <sz val="8"/>
      <color indexed="10"/>
      <name val="MS Sans Serif"/>
      <family val="2"/>
    </font>
    <font>
      <b/>
      <i/>
      <sz val="14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8"/>
      <color indexed="10"/>
      <name val="MS Sans Serif"/>
      <family val="2"/>
    </font>
    <font>
      <b/>
      <sz val="14"/>
      <color indexed="12"/>
      <name val="MS Sans Serif"/>
      <family val="2"/>
    </font>
    <font>
      <sz val="10"/>
      <color indexed="12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b/>
      <sz val="18"/>
      <name val="MS Sans Serif"/>
      <family val="2"/>
    </font>
    <font>
      <sz val="10"/>
      <name val="MS Sans Serif"/>
      <family val="2"/>
    </font>
    <font>
      <sz val="11"/>
      <name val="MS Sans Serif"/>
      <family val="2"/>
    </font>
    <font>
      <b/>
      <i/>
      <sz val="12"/>
      <name val="MS Sans Serif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</font>
    <font>
      <sz val="10"/>
      <color rgb="FFFF0000"/>
      <name val="MS Sans Serif"/>
      <family val="2"/>
    </font>
    <font>
      <b/>
      <sz val="12"/>
      <color rgb="FFFF0000"/>
      <name val="MS Sans Serif"/>
      <family val="2"/>
    </font>
    <font>
      <sz val="10"/>
      <color theme="0"/>
      <name val="MS Sans Serif"/>
      <family val="2"/>
    </font>
    <font>
      <b/>
      <sz val="20"/>
      <color theme="6" tint="-0.499984740745262"/>
      <name val="MS Sans Serif"/>
      <family val="2"/>
    </font>
    <font>
      <b/>
      <sz val="14"/>
      <color theme="9"/>
      <name val="MS Sans Serif"/>
      <family val="2"/>
    </font>
  </fonts>
  <fills count="15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0"/>
  </cellStyleXfs>
  <cellXfs count="495">
    <xf numFmtId="0" fontId="0" fillId="0" borderId="0" xfId="0"/>
    <xf numFmtId="38" fontId="0" fillId="0" borderId="0" xfId="1" applyNumberFormat="1" applyFont="1"/>
    <xf numFmtId="0" fontId="3" fillId="0" borderId="0" xfId="0" applyFont="1" applyBorder="1"/>
    <xf numFmtId="2" fontId="0" fillId="0" borderId="0" xfId="0" applyNumberForma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1" fillId="2" borderId="0" xfId="0" quotePrefix="1" applyFont="1" applyFill="1" applyBorder="1" applyAlignment="1">
      <alignment horizontal="center"/>
    </xf>
    <xf numFmtId="38" fontId="1" fillId="3" borderId="0" xfId="1" applyNumberFormat="1" applyFont="1" applyFill="1" applyBorder="1"/>
    <xf numFmtId="0" fontId="6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/>
    <xf numFmtId="38" fontId="0" fillId="4" borderId="0" xfId="2" applyFont="1" applyFill="1" applyBorder="1" applyAlignment="1">
      <alignment horizontal="centerContinuous"/>
    </xf>
    <xf numFmtId="38" fontId="0" fillId="4" borderId="0" xfId="0" applyNumberFormat="1" applyFill="1" applyBorder="1" applyAlignment="1">
      <alignment horizontal="centerContinuous"/>
    </xf>
    <xf numFmtId="40" fontId="0" fillId="4" borderId="0" xfId="1" applyFont="1" applyFill="1" applyBorder="1" applyAlignment="1">
      <alignment horizontal="centerContinuous"/>
    </xf>
    <xf numFmtId="0" fontId="10" fillId="0" borderId="0" xfId="0" applyFont="1" applyBorder="1"/>
    <xf numFmtId="38" fontId="11" fillId="4" borderId="0" xfId="2" applyFont="1" applyFill="1" applyBorder="1" applyAlignment="1">
      <alignment horizontal="centerContinuous"/>
    </xf>
    <xf numFmtId="38" fontId="11" fillId="4" borderId="0" xfId="0" applyNumberFormat="1" applyFont="1" applyFill="1" applyBorder="1" applyAlignment="1">
      <alignment horizontal="centerContinuous"/>
    </xf>
    <xf numFmtId="40" fontId="11" fillId="4" borderId="0" xfId="1" applyFont="1" applyFill="1" applyBorder="1" applyAlignment="1">
      <alignment horizontal="centerContinuous"/>
    </xf>
    <xf numFmtId="0" fontId="6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/>
    <xf numFmtId="38" fontId="0" fillId="0" borderId="0" xfId="2" applyFont="1" applyAlignment="1">
      <alignment horizontal="centerContinuous"/>
    </xf>
    <xf numFmtId="38" fontId="0" fillId="0" borderId="0" xfId="0" applyNumberFormat="1" applyAlignment="1">
      <alignment horizontal="centerContinuous"/>
    </xf>
    <xf numFmtId="40" fontId="0" fillId="0" borderId="0" xfId="1" applyFont="1" applyAlignment="1">
      <alignment horizontal="centerContinuous"/>
    </xf>
    <xf numFmtId="0" fontId="13" fillId="5" borderId="0" xfId="0" applyFont="1" applyFill="1" applyBorder="1"/>
    <xf numFmtId="38" fontId="14" fillId="4" borderId="0" xfId="2" applyFont="1" applyFill="1" applyBorder="1" applyAlignment="1">
      <alignment horizontal="centerContinuous"/>
    </xf>
    <xf numFmtId="40" fontId="14" fillId="4" borderId="0" xfId="1" applyFont="1" applyFill="1" applyBorder="1" applyAlignment="1">
      <alignment horizontal="centerContinuous"/>
    </xf>
    <xf numFmtId="0" fontId="15" fillId="4" borderId="0" xfId="0" applyFont="1" applyFill="1"/>
    <xf numFmtId="38" fontId="15" fillId="4" borderId="0" xfId="0" applyNumberFormat="1" applyFont="1" applyFill="1"/>
    <xf numFmtId="40" fontId="15" fillId="4" borderId="0" xfId="1" applyFont="1" applyFill="1" applyBorder="1" applyAlignment="1">
      <alignment horizontal="centerContinuous"/>
    </xf>
    <xf numFmtId="0" fontId="16" fillId="0" borderId="0" xfId="0" applyFont="1" applyBorder="1" applyAlignment="1">
      <alignment horizontal="left"/>
    </xf>
    <xf numFmtId="0" fontId="16" fillId="0" borderId="0" xfId="0" applyFont="1"/>
    <xf numFmtId="0" fontId="15" fillId="0" borderId="0" xfId="0" applyFont="1"/>
    <xf numFmtId="0" fontId="6" fillId="0" borderId="0" xfId="0" applyFont="1"/>
    <xf numFmtId="0" fontId="17" fillId="0" borderId="0" xfId="0" applyFont="1"/>
    <xf numFmtId="38" fontId="0" fillId="0" borderId="0" xfId="2" applyFont="1"/>
    <xf numFmtId="201" fontId="0" fillId="0" borderId="0" xfId="2" applyNumberFormat="1" applyFont="1" applyAlignment="1">
      <alignment horizontal="center"/>
    </xf>
    <xf numFmtId="38" fontId="0" fillId="4" borderId="0" xfId="1" applyNumberFormat="1" applyFont="1" applyFill="1" applyBorder="1" applyAlignment="1">
      <alignment horizontal="centerContinuous"/>
    </xf>
    <xf numFmtId="38" fontId="0" fillId="4" borderId="0" xfId="2" applyFont="1" applyFill="1" applyBorder="1" applyAlignment="1">
      <alignment horizontal="center"/>
    </xf>
    <xf numFmtId="0" fontId="15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"/>
    </xf>
    <xf numFmtId="0" fontId="6" fillId="0" borderId="0" xfId="0" applyFont="1" applyBorder="1"/>
    <xf numFmtId="38" fontId="6" fillId="4" borderId="0" xfId="2" applyFont="1" applyFill="1" applyBorder="1" applyAlignment="1">
      <alignment horizontal="centerContinuous"/>
    </xf>
    <xf numFmtId="38" fontId="6" fillId="4" borderId="0" xfId="0" applyNumberFormat="1" applyFont="1" applyFill="1" applyBorder="1" applyAlignment="1">
      <alignment horizontal="centerContinuous"/>
    </xf>
    <xf numFmtId="38" fontId="6" fillId="4" borderId="0" xfId="1" applyNumberFormat="1" applyFont="1" applyFill="1" applyBorder="1" applyAlignment="1">
      <alignment horizontal="centerContinuous"/>
    </xf>
    <xf numFmtId="38" fontId="6" fillId="4" borderId="0" xfId="2" applyFont="1" applyFill="1" applyBorder="1" applyAlignment="1">
      <alignment horizontal="center"/>
    </xf>
    <xf numFmtId="201" fontId="0" fillId="4" borderId="0" xfId="0" applyNumberFormat="1" applyFill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201" fontId="6" fillId="4" borderId="0" xfId="0" applyNumberFormat="1" applyFont="1" applyFill="1" applyBorder="1" applyAlignment="1">
      <alignment horizontal="centerContinuous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20" fillId="0" borderId="0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 applyAlignment="1">
      <alignment horizontal="center"/>
    </xf>
    <xf numFmtId="2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/>
    <xf numFmtId="0" fontId="20" fillId="0" borderId="14" xfId="0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0" fontId="0" fillId="0" borderId="4" xfId="0" applyBorder="1" applyAlignment="1"/>
    <xf numFmtId="0" fontId="0" fillId="0" borderId="0" xfId="0" applyAlignment="1"/>
    <xf numFmtId="2" fontId="20" fillId="0" borderId="10" xfId="0" applyNumberFormat="1" applyFont="1" applyBorder="1" applyAlignment="1">
      <alignment horizontal="center"/>
    </xf>
    <xf numFmtId="0" fontId="20" fillId="0" borderId="16" xfId="0" applyFont="1" applyBorder="1"/>
    <xf numFmtId="0" fontId="20" fillId="0" borderId="0" xfId="0" applyFont="1" applyBorder="1" applyAlignment="1">
      <alignment horizontal="center"/>
    </xf>
    <xf numFmtId="0" fontId="20" fillId="0" borderId="13" xfId="0" applyFont="1" applyBorder="1"/>
    <xf numFmtId="0" fontId="19" fillId="0" borderId="0" xfId="0" applyFont="1" applyBorder="1"/>
    <xf numFmtId="0" fontId="21" fillId="0" borderId="0" xfId="0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19" fillId="0" borderId="2" xfId="0" applyFont="1" applyBorder="1"/>
    <xf numFmtId="3" fontId="21" fillId="0" borderId="0" xfId="0" applyNumberFormat="1" applyFont="1" applyBorder="1" applyAlignment="1">
      <alignment horizontal="center"/>
    </xf>
    <xf numFmtId="0" fontId="23" fillId="0" borderId="17" xfId="0" applyFont="1" applyBorder="1"/>
    <xf numFmtId="0" fontId="21" fillId="0" borderId="0" xfId="0" applyFont="1" applyBorder="1"/>
    <xf numFmtId="0" fontId="19" fillId="0" borderId="0" xfId="0" applyFont="1"/>
    <xf numFmtId="0" fontId="23" fillId="0" borderId="0" xfId="0" applyFont="1" applyBorder="1"/>
    <xf numFmtId="3" fontId="0" fillId="0" borderId="0" xfId="0" applyNumberFormat="1"/>
    <xf numFmtId="4" fontId="0" fillId="0" borderId="0" xfId="0" applyNumberFormat="1"/>
    <xf numFmtId="0" fontId="15" fillId="0" borderId="0" xfId="0" applyFont="1" applyAlignment="1">
      <alignment horizontal="right"/>
    </xf>
    <xf numFmtId="40" fontId="0" fillId="3" borderId="0" xfId="2" applyNumberFormat="1" applyFont="1" applyFill="1" applyAlignment="1">
      <alignment horizontal="center"/>
    </xf>
    <xf numFmtId="38" fontId="0" fillId="0" borderId="0" xfId="0" applyNumberFormat="1"/>
    <xf numFmtId="0" fontId="24" fillId="5" borderId="0" xfId="0" applyFont="1" applyFill="1"/>
    <xf numFmtId="0" fontId="7" fillId="0" borderId="0" xfId="0" applyFont="1" applyBorder="1" applyAlignment="1">
      <alignment horizontal="center"/>
    </xf>
    <xf numFmtId="38" fontId="12" fillId="4" borderId="0" xfId="2" applyFont="1" applyFill="1" applyBorder="1" applyAlignment="1">
      <alignment horizontal="center"/>
    </xf>
    <xf numFmtId="38" fontId="12" fillId="4" borderId="0" xfId="2" applyFont="1" applyFill="1" applyBorder="1" applyAlignment="1">
      <alignment horizontal="centerContinuous"/>
    </xf>
    <xf numFmtId="201" fontId="12" fillId="4" borderId="0" xfId="0" applyNumberFormat="1" applyFont="1" applyFill="1" applyBorder="1" applyAlignment="1">
      <alignment horizontal="centerContinuous"/>
    </xf>
    <xf numFmtId="0" fontId="19" fillId="0" borderId="7" xfId="0" applyFont="1" applyBorder="1"/>
    <xf numFmtId="0" fontId="23" fillId="0" borderId="7" xfId="0" applyFont="1" applyBorder="1"/>
    <xf numFmtId="0" fontId="21" fillId="0" borderId="7" xfId="0" applyFont="1" applyBorder="1"/>
    <xf numFmtId="2" fontId="20" fillId="0" borderId="18" xfId="0" applyNumberFormat="1" applyFont="1" applyBorder="1" applyAlignment="1">
      <alignment horizontal="center"/>
    </xf>
    <xf numFmtId="199" fontId="20" fillId="0" borderId="19" xfId="0" applyNumberFormat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203" fontId="0" fillId="0" borderId="0" xfId="1" applyNumberFormat="1" applyFont="1" applyBorder="1" applyAlignment="1">
      <alignment horizontal="center"/>
    </xf>
    <xf numFmtId="203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2" fontId="0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0" fontId="26" fillId="0" borderId="0" xfId="4"/>
    <xf numFmtId="1" fontId="26" fillId="0" borderId="0" xfId="4" applyNumberFormat="1"/>
    <xf numFmtId="1" fontId="0" fillId="0" borderId="0" xfId="0" applyNumberFormat="1"/>
    <xf numFmtId="2" fontId="20" fillId="0" borderId="0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2" fillId="0" borderId="0" xfId="0" applyFont="1" applyBorder="1"/>
    <xf numFmtId="0" fontId="27" fillId="0" borderId="0" xfId="0" applyFont="1"/>
    <xf numFmtId="38" fontId="0" fillId="0" borderId="0" xfId="1" applyNumberFormat="1" applyFont="1" applyAlignment="1">
      <alignment horizontal="center"/>
    </xf>
    <xf numFmtId="1" fontId="28" fillId="0" borderId="0" xfId="1" applyNumberFormat="1" applyFont="1" applyAlignment="1">
      <alignment horizontal="center"/>
    </xf>
    <xf numFmtId="38" fontId="28" fillId="0" borderId="0" xfId="1" applyNumberFormat="1" applyFont="1"/>
    <xf numFmtId="38" fontId="28" fillId="0" borderId="0" xfId="1" applyNumberFormat="1" applyFont="1" applyAlignment="1">
      <alignment horizontal="center"/>
    </xf>
    <xf numFmtId="2" fontId="28" fillId="0" borderId="0" xfId="0" applyNumberFormat="1" applyFont="1"/>
    <xf numFmtId="203" fontId="28" fillId="0" borderId="0" xfId="1" applyNumberFormat="1" applyFont="1" applyBorder="1" applyAlignment="1">
      <alignment horizontal="center"/>
    </xf>
    <xf numFmtId="0" fontId="28" fillId="0" borderId="0" xfId="0" applyFont="1" applyBorder="1"/>
    <xf numFmtId="40" fontId="0" fillId="0" borderId="0" xfId="1" applyNumberFormat="1" applyFont="1" applyAlignment="1">
      <alignment horizontal="center"/>
    </xf>
    <xf numFmtId="0" fontId="14" fillId="5" borderId="0" xfId="0" applyFont="1" applyFill="1" applyBorder="1"/>
    <xf numFmtId="0" fontId="15" fillId="0" borderId="0" xfId="0" applyFont="1" applyFill="1" applyBorder="1"/>
    <xf numFmtId="0" fontId="15" fillId="0" borderId="0" xfId="0" applyFont="1" applyBorder="1" applyAlignment="1">
      <alignment horizontal="left"/>
    </xf>
    <xf numFmtId="0" fontId="13" fillId="0" borderId="0" xfId="0" applyFont="1" applyBorder="1"/>
    <xf numFmtId="0" fontId="34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0" fontId="16" fillId="6" borderId="0" xfId="0" applyFont="1" applyFill="1"/>
    <xf numFmtId="0" fontId="30" fillId="0" borderId="0" xfId="0" applyFont="1"/>
    <xf numFmtId="0" fontId="28" fillId="0" borderId="0" xfId="0" applyFont="1" applyAlignment="1">
      <alignment horizontal="center"/>
    </xf>
    <xf numFmtId="0" fontId="36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Continuous"/>
    </xf>
    <xf numFmtId="0" fontId="28" fillId="0" borderId="0" xfId="0" applyFont="1" applyBorder="1" applyAlignment="1">
      <alignment horizontal="center"/>
    </xf>
    <xf numFmtId="40" fontId="0" fillId="0" borderId="0" xfId="0" applyNumberForma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2" fillId="0" borderId="0" xfId="0" applyFont="1" applyFill="1"/>
    <xf numFmtId="0" fontId="17" fillId="0" borderId="0" xfId="0" applyFont="1" applyFill="1"/>
    <xf numFmtId="3" fontId="17" fillId="0" borderId="0" xfId="0" applyNumberFormat="1" applyFont="1" applyFill="1"/>
    <xf numFmtId="0" fontId="44" fillId="0" borderId="0" xfId="0" applyFont="1" applyFill="1"/>
    <xf numFmtId="3" fontId="15" fillId="0" borderId="0" xfId="0" applyNumberFormat="1" applyFont="1" applyFill="1" applyAlignment="1">
      <alignment horizontal="right"/>
    </xf>
    <xf numFmtId="0" fontId="15" fillId="0" borderId="0" xfId="0" applyFont="1" applyFill="1"/>
    <xf numFmtId="3" fontId="42" fillId="0" borderId="0" xfId="0" applyNumberFormat="1" applyFont="1" applyFill="1"/>
    <xf numFmtId="204" fontId="42" fillId="0" borderId="0" xfId="0" applyNumberFormat="1" applyFont="1" applyFill="1"/>
    <xf numFmtId="0" fontId="42" fillId="0" borderId="0" xfId="0" applyFont="1" applyFill="1" applyBorder="1"/>
    <xf numFmtId="3" fontId="15" fillId="0" borderId="0" xfId="0" applyNumberFormat="1" applyFont="1" applyFill="1" applyAlignment="1"/>
    <xf numFmtId="3" fontId="42" fillId="0" borderId="0" xfId="0" applyNumberFormat="1" applyFont="1" applyFill="1" applyAlignment="1"/>
    <xf numFmtId="3" fontId="44" fillId="0" borderId="0" xfId="0" applyNumberFormat="1" applyFont="1" applyFill="1"/>
    <xf numFmtId="0" fontId="25" fillId="0" borderId="0" xfId="0" applyFont="1" applyFill="1"/>
    <xf numFmtId="0" fontId="18" fillId="0" borderId="0" xfId="0" applyFont="1" applyFill="1" applyBorder="1" applyAlignment="1">
      <alignment horizontal="left"/>
    </xf>
    <xf numFmtId="208" fontId="0" fillId="0" borderId="0" xfId="0" applyNumberFormat="1" applyAlignment="1">
      <alignment horizontal="center"/>
    </xf>
    <xf numFmtId="208" fontId="6" fillId="4" borderId="0" xfId="0" applyNumberFormat="1" applyFont="1" applyFill="1" applyBorder="1" applyAlignment="1">
      <alignment horizontal="center"/>
    </xf>
    <xf numFmtId="208" fontId="12" fillId="4" borderId="20" xfId="1" applyNumberFormat="1" applyFont="1" applyFill="1" applyBorder="1" applyAlignment="1">
      <alignment horizontal="centerContinuous" vertical="center"/>
    </xf>
    <xf numFmtId="0" fontId="12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3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03" fontId="12" fillId="0" borderId="0" xfId="0" applyNumberFormat="1" applyFont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12" fillId="4" borderId="0" xfId="2" applyFont="1" applyFill="1" applyBorder="1" applyAlignment="1">
      <alignment horizontal="center" vertical="center"/>
    </xf>
    <xf numFmtId="38" fontId="12" fillId="4" borderId="0" xfId="2" applyFont="1" applyFill="1" applyBorder="1" applyAlignment="1">
      <alignment horizontal="centerContinuous" vertical="center"/>
    </xf>
    <xf numFmtId="201" fontId="12" fillId="4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201" fontId="12" fillId="4" borderId="0" xfId="0" applyNumberFormat="1" applyFont="1" applyFill="1" applyBorder="1" applyAlignment="1">
      <alignment horizontal="centerContinuous" vertical="center"/>
    </xf>
    <xf numFmtId="38" fontId="6" fillId="0" borderId="0" xfId="1" applyNumberFormat="1" applyFont="1" applyAlignment="1">
      <alignment horizontal="center"/>
    </xf>
    <xf numFmtId="40" fontId="6" fillId="0" borderId="0" xfId="1" applyNumberFormat="1" applyFont="1" applyAlignment="1">
      <alignment horizontal="center"/>
    </xf>
    <xf numFmtId="203" fontId="6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/>
    <xf numFmtId="208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99" fontId="20" fillId="0" borderId="21" xfId="0" applyNumberFormat="1" applyFont="1" applyBorder="1" applyAlignment="1">
      <alignment horizontal="center"/>
    </xf>
    <xf numFmtId="199" fontId="20" fillId="0" borderId="22" xfId="0" applyNumberFormat="1" applyFont="1" applyBorder="1" applyAlignment="1">
      <alignment horizontal="center"/>
    </xf>
    <xf numFmtId="199" fontId="20" fillId="0" borderId="23" xfId="0" applyNumberFormat="1" applyFont="1" applyBorder="1" applyAlignment="1">
      <alignment horizontal="center"/>
    </xf>
    <xf numFmtId="0" fontId="27" fillId="0" borderId="0" xfId="0" applyFont="1" applyBorder="1"/>
    <xf numFmtId="1" fontId="15" fillId="0" borderId="0" xfId="0" applyNumberFormat="1" applyFont="1" applyAlignment="1">
      <alignment horizontal="center"/>
    </xf>
    <xf numFmtId="0" fontId="48" fillId="0" borderId="0" xfId="0" applyFont="1"/>
    <xf numFmtId="38" fontId="48" fillId="0" borderId="0" xfId="2" applyFont="1"/>
    <xf numFmtId="38" fontId="48" fillId="0" borderId="0" xfId="2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208" fontId="12" fillId="4" borderId="20" xfId="0" applyNumberFormat="1" applyFont="1" applyFill="1" applyBorder="1" applyAlignment="1">
      <alignment horizontal="centerContinuous" vertical="center"/>
    </xf>
    <xf numFmtId="0" fontId="0" fillId="0" borderId="0" xfId="0" applyFill="1"/>
    <xf numFmtId="0" fontId="0" fillId="0" borderId="0" xfId="0" applyFont="1" applyFill="1"/>
    <xf numFmtId="0" fontId="52" fillId="0" borderId="0" xfId="0" applyFont="1"/>
    <xf numFmtId="3" fontId="52" fillId="0" borderId="0" xfId="0" applyNumberFormat="1" applyFont="1" applyFill="1" applyAlignment="1">
      <alignment horizontal="right"/>
    </xf>
    <xf numFmtId="38" fontId="2" fillId="7" borderId="0" xfId="2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left"/>
    </xf>
    <xf numFmtId="0" fontId="53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0" fillId="8" borderId="0" xfId="0" applyFill="1"/>
    <xf numFmtId="1" fontId="2" fillId="8" borderId="0" xfId="1" applyNumberFormat="1" applyFont="1" applyFill="1" applyAlignment="1">
      <alignment horizontal="center"/>
    </xf>
    <xf numFmtId="3" fontId="0" fillId="0" borderId="0" xfId="0" applyNumberFormat="1" applyFill="1"/>
    <xf numFmtId="0" fontId="0" fillId="8" borderId="4" xfId="0" applyFill="1" applyBorder="1"/>
    <xf numFmtId="0" fontId="2" fillId="0" borderId="6" xfId="0" applyFont="1" applyBorder="1"/>
    <xf numFmtId="199" fontId="21" fillId="0" borderId="0" xfId="0" applyNumberFormat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0" fillId="8" borderId="0" xfId="0" applyFont="1" applyFill="1"/>
    <xf numFmtId="0" fontId="2" fillId="0" borderId="0" xfId="0" applyFont="1" applyFill="1"/>
    <xf numFmtId="3" fontId="18" fillId="0" borderId="0" xfId="0" applyNumberFormat="1" applyFont="1" applyBorder="1" applyAlignment="1">
      <alignment horizontal="center"/>
    </xf>
    <xf numFmtId="208" fontId="12" fillId="4" borderId="20" xfId="1" applyNumberFormat="1" applyFont="1" applyFill="1" applyBorder="1" applyAlignment="1">
      <alignment horizontal="center" vertical="center"/>
    </xf>
    <xf numFmtId="38" fontId="0" fillId="4" borderId="0" xfId="0" applyNumberFormat="1" applyFill="1" applyBorder="1" applyAlignment="1">
      <alignment horizontal="center"/>
    </xf>
    <xf numFmtId="38" fontId="0" fillId="4" borderId="0" xfId="2" applyFont="1" applyFill="1" applyBorder="1" applyAlignment="1">
      <alignment horizontal="left"/>
    </xf>
    <xf numFmtId="38" fontId="15" fillId="4" borderId="0" xfId="2" applyFont="1" applyFill="1" applyBorder="1" applyAlignment="1">
      <alignment horizontal="center"/>
    </xf>
    <xf numFmtId="0" fontId="15" fillId="0" borderId="0" xfId="0" applyFont="1" applyBorder="1" applyAlignment="1"/>
    <xf numFmtId="0" fontId="2" fillId="0" borderId="0" xfId="0" applyFont="1" applyBorder="1" applyAlignment="1"/>
    <xf numFmtId="0" fontId="15" fillId="0" borderId="0" xfId="0" applyFont="1" applyBorder="1"/>
    <xf numFmtId="3" fontId="15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Alignment="1"/>
    <xf numFmtId="3" fontId="2" fillId="0" borderId="0" xfId="0" applyNumberFormat="1" applyFont="1" applyFill="1" applyAlignment="1"/>
    <xf numFmtId="0" fontId="41" fillId="0" borderId="0" xfId="0" applyFont="1" applyFill="1"/>
    <xf numFmtId="0" fontId="19" fillId="9" borderId="24" xfId="0" applyFont="1" applyFill="1" applyBorder="1" applyAlignment="1">
      <alignment horizontal="center"/>
    </xf>
    <xf numFmtId="0" fontId="19" fillId="9" borderId="24" xfId="0" applyFont="1" applyFill="1" applyBorder="1"/>
    <xf numFmtId="0" fontId="19" fillId="9" borderId="17" xfId="0" applyFont="1" applyFill="1" applyBorder="1"/>
    <xf numFmtId="0" fontId="19" fillId="9" borderId="2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2" fontId="0" fillId="0" borderId="25" xfId="0" applyNumberFormat="1" applyBorder="1" applyAlignment="1">
      <alignment horizontal="right" vertical="justify"/>
    </xf>
    <xf numFmtId="3" fontId="0" fillId="0" borderId="26" xfId="0" applyNumberFormat="1" applyBorder="1" applyAlignment="1">
      <alignment horizontal="right" vertical="justify"/>
    </xf>
    <xf numFmtId="2" fontId="0" fillId="0" borderId="26" xfId="0" applyNumberFormat="1" applyBorder="1" applyAlignment="1">
      <alignment horizontal="right" vertical="justify"/>
    </xf>
    <xf numFmtId="205" fontId="0" fillId="0" borderId="26" xfId="1" applyNumberFormat="1" applyFont="1" applyBorder="1" applyAlignment="1">
      <alignment horizontal="right" vertical="justify"/>
    </xf>
    <xf numFmtId="2" fontId="0" fillId="0" borderId="26" xfId="0" applyNumberFormat="1" applyBorder="1"/>
    <xf numFmtId="0" fontId="0" fillId="0" borderId="26" xfId="0" applyBorder="1"/>
    <xf numFmtId="3" fontId="0" fillId="0" borderId="27" xfId="0" applyNumberFormat="1" applyBorder="1"/>
    <xf numFmtId="0" fontId="20" fillId="0" borderId="10" xfId="0" applyFont="1" applyBorder="1" applyAlignment="1">
      <alignment horizontal="center"/>
    </xf>
    <xf numFmtId="0" fontId="0" fillId="0" borderId="27" xfId="0" applyBorder="1"/>
    <xf numFmtId="1" fontId="19" fillId="0" borderId="2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5" xfId="1" applyNumberFormat="1" applyFont="1" applyBorder="1" applyAlignment="1">
      <alignment horizontal="right"/>
    </xf>
    <xf numFmtId="3" fontId="0" fillId="0" borderId="26" xfId="1" applyNumberFormat="1" applyFon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3" fontId="0" fillId="0" borderId="26" xfId="0" applyNumberFormat="1" applyBorder="1"/>
    <xf numFmtId="3" fontId="0" fillId="0" borderId="27" xfId="0" applyNumberFormat="1" applyBorder="1" applyAlignment="1">
      <alignment horizontal="right"/>
    </xf>
    <xf numFmtId="2" fontId="0" fillId="0" borderId="25" xfId="0" applyNumberFormat="1" applyBorder="1"/>
    <xf numFmtId="2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right" vertical="justify"/>
    </xf>
    <xf numFmtId="3" fontId="0" fillId="0" borderId="27" xfId="0" applyNumberFormat="1" applyBorder="1" applyAlignment="1">
      <alignment horizontal="right" vertical="justify"/>
    </xf>
    <xf numFmtId="0" fontId="0" fillId="0" borderId="25" xfId="0" applyBorder="1" applyAlignment="1">
      <alignment horizontal="right"/>
    </xf>
    <xf numFmtId="3" fontId="0" fillId="0" borderId="27" xfId="1" applyNumberFormat="1" applyFont="1" applyBorder="1" applyAlignment="1">
      <alignment horizontal="right"/>
    </xf>
    <xf numFmtId="187" fontId="0" fillId="0" borderId="25" xfId="1" applyNumberFormat="1" applyFont="1" applyBorder="1" applyAlignment="1">
      <alignment horizontal="right" vertical="justify"/>
    </xf>
    <xf numFmtId="0" fontId="0" fillId="0" borderId="27" xfId="0" applyBorder="1" applyAlignment="1">
      <alignment horizontal="right" vertical="justify"/>
    </xf>
    <xf numFmtId="4" fontId="0" fillId="0" borderId="25" xfId="0" applyNumberFormat="1" applyBorder="1" applyAlignment="1">
      <alignment horizontal="right"/>
    </xf>
    <xf numFmtId="4" fontId="0" fillId="0" borderId="26" xfId="1" applyNumberFormat="1" applyFont="1" applyBorder="1" applyAlignment="1">
      <alignment horizontal="right"/>
    </xf>
    <xf numFmtId="4" fontId="0" fillId="0" borderId="25" xfId="0" applyNumberFormat="1" applyBorder="1"/>
    <xf numFmtId="3" fontId="0" fillId="0" borderId="26" xfId="1" applyNumberFormat="1" applyFont="1" applyBorder="1"/>
    <xf numFmtId="4" fontId="0" fillId="0" borderId="26" xfId="0" applyNumberFormat="1" applyBorder="1"/>
    <xf numFmtId="4" fontId="0" fillId="0" borderId="27" xfId="0" applyNumberFormat="1" applyBorder="1"/>
    <xf numFmtId="0" fontId="15" fillId="0" borderId="0" xfId="0" applyFont="1" applyAlignment="1"/>
    <xf numFmtId="4" fontId="0" fillId="0" borderId="27" xfId="0" applyNumberFormat="1" applyBorder="1" applyAlignment="1">
      <alignment horizontal="right"/>
    </xf>
    <xf numFmtId="0" fontId="15" fillId="0" borderId="2" xfId="0" applyFont="1" applyBorder="1"/>
    <xf numFmtId="3" fontId="0" fillId="0" borderId="26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25" xfId="1" applyNumberFormat="1" applyFont="1" applyBorder="1"/>
    <xf numFmtId="4" fontId="0" fillId="0" borderId="26" xfId="1" applyNumberFormat="1" applyFont="1" applyBorder="1"/>
    <xf numFmtId="205" fontId="0" fillId="0" borderId="27" xfId="1" applyNumberFormat="1" applyFont="1" applyBorder="1" applyAlignment="1">
      <alignment horizontal="right" vertical="justify"/>
    </xf>
    <xf numFmtId="205" fontId="0" fillId="0" borderId="26" xfId="0" applyNumberFormat="1" applyBorder="1" applyAlignment="1">
      <alignment horizontal="right" vertical="justify"/>
    </xf>
    <xf numFmtId="1" fontId="0" fillId="0" borderId="27" xfId="0" applyNumberFormat="1" applyBorder="1" applyAlignment="1">
      <alignment horizontal="right" vertical="justify"/>
    </xf>
    <xf numFmtId="2" fontId="0" fillId="0" borderId="26" xfId="1" applyNumberFormat="1" applyFont="1" applyBorder="1" applyAlignment="1">
      <alignment horizontal="right" vertical="justify"/>
    </xf>
    <xf numFmtId="1" fontId="0" fillId="0" borderId="5" xfId="0" applyNumberFormat="1" applyBorder="1" applyAlignment="1">
      <alignment horizontal="right" vertical="justify"/>
    </xf>
    <xf numFmtId="3" fontId="0" fillId="0" borderId="5" xfId="0" applyNumberFormat="1" applyBorder="1" applyAlignment="1">
      <alignment horizontal="right" vertical="justify"/>
    </xf>
    <xf numFmtId="187" fontId="0" fillId="0" borderId="26" xfId="1" applyNumberFormat="1" applyFont="1" applyBorder="1" applyAlignment="1">
      <alignment horizontal="right" vertical="justify"/>
    </xf>
    <xf numFmtId="205" fontId="2" fillId="8" borderId="26" xfId="1" applyNumberFormat="1" applyFont="1" applyFill="1" applyBorder="1" applyAlignment="1">
      <alignment horizontal="right" vertical="justify"/>
    </xf>
    <xf numFmtId="0" fontId="19" fillId="0" borderId="28" xfId="0" applyFont="1" applyBorder="1" applyAlignment="1">
      <alignment horizontal="center"/>
    </xf>
    <xf numFmtId="205" fontId="0" fillId="0" borderId="4" xfId="1" applyNumberFormat="1" applyFont="1" applyBorder="1" applyAlignment="1">
      <alignment horizontal="right" vertical="justify"/>
    </xf>
    <xf numFmtId="205" fontId="0" fillId="0" borderId="29" xfId="1" applyNumberFormat="1" applyFont="1" applyBorder="1" applyAlignment="1">
      <alignment horizontal="right" vertical="justify"/>
    </xf>
    <xf numFmtId="2" fontId="0" fillId="0" borderId="4" xfId="0" applyNumberFormat="1" applyBorder="1" applyAlignment="1">
      <alignment horizontal="right" vertical="justify"/>
    </xf>
    <xf numFmtId="2" fontId="0" fillId="0" borderId="29" xfId="0" applyNumberFormat="1" applyBorder="1" applyAlignment="1">
      <alignment horizontal="right" vertical="justify"/>
    </xf>
    <xf numFmtId="2" fontId="0" fillId="0" borderId="4" xfId="0" applyNumberFormat="1" applyBorder="1"/>
    <xf numFmtId="2" fontId="0" fillId="0" borderId="29" xfId="0" applyNumberFormat="1" applyBorder="1"/>
    <xf numFmtId="0" fontId="0" fillId="0" borderId="29" xfId="0" applyBorder="1" applyAlignment="1">
      <alignment horizontal="right" vertical="justify"/>
    </xf>
    <xf numFmtId="3" fontId="0" fillId="0" borderId="4" xfId="0" applyNumberFormat="1" applyBorder="1" applyAlignment="1">
      <alignment horizontal="right" vertical="justify"/>
    </xf>
    <xf numFmtId="0" fontId="0" fillId="0" borderId="4" xfId="0" applyBorder="1" applyAlignment="1">
      <alignment horizontal="right" vertical="justify"/>
    </xf>
    <xf numFmtId="187" fontId="0" fillId="0" borderId="29" xfId="1" applyNumberFormat="1" applyFont="1" applyBorder="1" applyAlignment="1">
      <alignment horizontal="right" vertical="justify"/>
    </xf>
    <xf numFmtId="1" fontId="19" fillId="0" borderId="3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2" fillId="0" borderId="24" xfId="0" applyFont="1" applyBorder="1"/>
    <xf numFmtId="1" fontId="22" fillId="0" borderId="17" xfId="0" applyNumberFormat="1" applyFont="1" applyBorder="1" applyAlignment="1">
      <alignment horizontal="center"/>
    </xf>
    <xf numFmtId="2" fontId="22" fillId="0" borderId="17" xfId="0" applyNumberFormat="1" applyFont="1" applyBorder="1" applyAlignment="1">
      <alignment horizontal="center"/>
    </xf>
    <xf numFmtId="199" fontId="22" fillId="0" borderId="31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0" fontId="0" fillId="8" borderId="0" xfId="0" applyFill="1" applyBorder="1" applyAlignment="1">
      <alignment horizontal="center"/>
    </xf>
    <xf numFmtId="203" fontId="0" fillId="0" borderId="25" xfId="0" applyNumberFormat="1" applyBorder="1"/>
    <xf numFmtId="0" fontId="2" fillId="0" borderId="0" xfId="0" applyFont="1"/>
    <xf numFmtId="3" fontId="2" fillId="0" borderId="0" xfId="0" applyNumberFormat="1" applyFont="1" applyFill="1" applyAlignment="1">
      <alignment vertical="center" wrapText="1"/>
    </xf>
    <xf numFmtId="3" fontId="42" fillId="0" borderId="0" xfId="0" applyNumberFormat="1" applyFont="1" applyFill="1" applyAlignment="1">
      <alignment vertical="center" wrapText="1"/>
    </xf>
    <xf numFmtId="204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Alignment="1">
      <alignment vertical="center" wrapText="1"/>
    </xf>
    <xf numFmtId="4" fontId="42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4" xfId="0" applyFont="1" applyBorder="1"/>
    <xf numFmtId="0" fontId="0" fillId="8" borderId="26" xfId="0" applyFill="1" applyBorder="1" applyAlignment="1">
      <alignment horizontal="right" vertical="justify"/>
    </xf>
    <xf numFmtId="2" fontId="0" fillId="8" borderId="26" xfId="0" applyNumberFormat="1" applyFill="1" applyBorder="1" applyAlignment="1">
      <alignment horizontal="right" vertical="justify"/>
    </xf>
    <xf numFmtId="205" fontId="49" fillId="8" borderId="26" xfId="1" applyNumberFormat="1" applyFont="1" applyFill="1" applyBorder="1" applyAlignment="1">
      <alignment horizontal="right" vertical="justify"/>
    </xf>
    <xf numFmtId="2" fontId="0" fillId="8" borderId="26" xfId="0" applyNumberFormat="1" applyFill="1" applyBorder="1"/>
    <xf numFmtId="205" fontId="49" fillId="8" borderId="26" xfId="1" applyNumberFormat="1" applyFont="1" applyFill="1" applyBorder="1" applyAlignment="1">
      <alignment horizontal="right" vertical="justify"/>
    </xf>
    <xf numFmtId="1" fontId="19" fillId="8" borderId="25" xfId="0" applyNumberFormat="1" applyFont="1" applyFill="1" applyBorder="1" applyAlignment="1">
      <alignment horizontal="center"/>
    </xf>
    <xf numFmtId="1" fontId="22" fillId="0" borderId="7" xfId="0" applyNumberFormat="1" applyFont="1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20" fillId="8" borderId="9" xfId="0" applyFont="1" applyFill="1" applyBorder="1"/>
    <xf numFmtId="0" fontId="20" fillId="8" borderId="10" xfId="0" applyFont="1" applyFill="1" applyBorder="1"/>
    <xf numFmtId="0" fontId="20" fillId="8" borderId="14" xfId="0" applyFont="1" applyFill="1" applyBorder="1" applyAlignment="1">
      <alignment horizontal="center"/>
    </xf>
    <xf numFmtId="0" fontId="20" fillId="8" borderId="14" xfId="0" applyFont="1" applyFill="1" applyBorder="1"/>
    <xf numFmtId="0" fontId="20" fillId="8" borderId="15" xfId="0" applyFont="1" applyFill="1" applyBorder="1"/>
    <xf numFmtId="0" fontId="20" fillId="8" borderId="13" xfId="0" applyFont="1" applyFill="1" applyBorder="1" applyAlignment="1">
      <alignment horizontal="center"/>
    </xf>
    <xf numFmtId="0" fontId="20" fillId="8" borderId="13" xfId="0" applyFont="1" applyFill="1" applyBorder="1"/>
    <xf numFmtId="0" fontId="20" fillId="8" borderId="0" xfId="0" applyFont="1" applyFill="1" applyBorder="1"/>
    <xf numFmtId="0" fontId="19" fillId="8" borderId="24" xfId="0" applyFont="1" applyFill="1" applyBorder="1" applyAlignment="1">
      <alignment horizontal="center"/>
    </xf>
    <xf numFmtId="0" fontId="19" fillId="8" borderId="24" xfId="0" applyFont="1" applyFill="1" applyBorder="1"/>
    <xf numFmtId="0" fontId="19" fillId="8" borderId="17" xfId="0" applyFont="1" applyFill="1" applyBorder="1"/>
    <xf numFmtId="0" fontId="20" fillId="8" borderId="16" xfId="0" applyFont="1" applyFill="1" applyBorder="1"/>
    <xf numFmtId="0" fontId="22" fillId="8" borderId="24" xfId="0" applyFont="1" applyFill="1" applyBorder="1"/>
    <xf numFmtId="0" fontId="23" fillId="8" borderId="17" xfId="0" applyFont="1" applyFill="1" applyBorder="1"/>
    <xf numFmtId="0" fontId="15" fillId="8" borderId="0" xfId="0" applyFont="1" applyFill="1"/>
    <xf numFmtId="2" fontId="0" fillId="8" borderId="0" xfId="0" applyNumberFormat="1" applyFill="1"/>
    <xf numFmtId="38" fontId="49" fillId="7" borderId="0" xfId="2" applyFont="1" applyFill="1" applyBorder="1" applyAlignment="1">
      <alignment horizontal="centerContinuous"/>
    </xf>
    <xf numFmtId="38" fontId="0" fillId="7" borderId="0" xfId="0" applyNumberFormat="1" applyFill="1" applyBorder="1" applyAlignment="1">
      <alignment horizontal="centerContinuous"/>
    </xf>
    <xf numFmtId="0" fontId="4" fillId="8" borderId="0" xfId="0" applyFont="1" applyFill="1" applyBorder="1"/>
    <xf numFmtId="40" fontId="49" fillId="7" borderId="0" xfId="1" applyFont="1" applyFill="1" applyBorder="1" applyAlignment="1">
      <alignment horizontal="centerContinuous"/>
    </xf>
    <xf numFmtId="0" fontId="0" fillId="0" borderId="7" xfId="0" applyBorder="1" applyAlignment="1">
      <alignment horizontal="center"/>
    </xf>
    <xf numFmtId="0" fontId="20" fillId="0" borderId="12" xfId="0" applyFont="1" applyBorder="1"/>
    <xf numFmtId="0" fontId="20" fillId="0" borderId="18" xfId="0" applyFont="1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10" borderId="0" xfId="0" applyFill="1"/>
    <xf numFmtId="0" fontId="20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9" fillId="8" borderId="0" xfId="0" applyFont="1" applyFill="1" applyBorder="1"/>
    <xf numFmtId="2" fontId="21" fillId="8" borderId="0" xfId="0" applyNumberFormat="1" applyFont="1" applyFill="1" applyBorder="1" applyAlignment="1">
      <alignment horizontal="center"/>
    </xf>
    <xf numFmtId="0" fontId="21" fillId="8" borderId="0" xfId="0" applyFont="1" applyFill="1" applyBorder="1" applyAlignment="1">
      <alignment horizontal="center"/>
    </xf>
    <xf numFmtId="203" fontId="0" fillId="0" borderId="0" xfId="0" applyNumberFormat="1"/>
    <xf numFmtId="204" fontId="12" fillId="8" borderId="0" xfId="0" applyNumberFormat="1" applyFont="1" applyFill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38" fontId="15" fillId="0" borderId="0" xfId="0" applyNumberFormat="1" applyFont="1"/>
    <xf numFmtId="0" fontId="0" fillId="0" borderId="0" xfId="0" applyFill="1" applyBorder="1" applyAlignment="1">
      <alignment horizontal="center"/>
    </xf>
    <xf numFmtId="203" fontId="12" fillId="8" borderId="0" xfId="0" applyNumberFormat="1" applyFont="1" applyFill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12" xfId="0" applyFont="1" applyBorder="1" applyAlignment="1">
      <alignment horizontal="left"/>
    </xf>
    <xf numFmtId="0" fontId="50" fillId="0" borderId="15" xfId="0" applyFont="1" applyBorder="1" applyAlignment="1">
      <alignment horizontal="center"/>
    </xf>
    <xf numFmtId="0" fontId="50" fillId="0" borderId="15" xfId="0" applyFont="1" applyBorder="1" applyAlignment="1">
      <alignment horizontal="left"/>
    </xf>
    <xf numFmtId="0" fontId="50" fillId="0" borderId="7" xfId="0" applyFont="1" applyBorder="1" applyAlignment="1">
      <alignment horizontal="center"/>
    </xf>
    <xf numFmtId="0" fontId="50" fillId="0" borderId="7" xfId="0" applyFont="1" applyBorder="1" applyAlignment="1">
      <alignment horizontal="left"/>
    </xf>
    <xf numFmtId="2" fontId="0" fillId="0" borderId="7" xfId="0" applyNumberFormat="1" applyBorder="1" applyAlignment="1">
      <alignment horizontal="center"/>
    </xf>
    <xf numFmtId="0" fontId="19" fillId="9" borderId="31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0" fillId="8" borderId="10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0" fontId="20" fillId="8" borderId="0" xfId="0" applyFont="1" applyFill="1" applyBorder="1" applyAlignment="1">
      <alignment horizontal="center"/>
    </xf>
    <xf numFmtId="0" fontId="20" fillId="8" borderId="16" xfId="0" applyFont="1" applyFill="1" applyBorder="1" applyAlignment="1">
      <alignment horizontal="center"/>
    </xf>
    <xf numFmtId="0" fontId="23" fillId="8" borderId="17" xfId="0" applyFont="1" applyFill="1" applyBorder="1" applyAlignment="1">
      <alignment horizontal="center"/>
    </xf>
    <xf numFmtId="0" fontId="50" fillId="0" borderId="11" xfId="0" applyFont="1" applyBorder="1"/>
    <xf numFmtId="0" fontId="50" fillId="0" borderId="14" xfId="0" applyFont="1" applyBorder="1"/>
    <xf numFmtId="0" fontId="50" fillId="0" borderId="33" xfId="0" applyFont="1" applyBorder="1"/>
    <xf numFmtId="4" fontId="2" fillId="0" borderId="26" xfId="0" applyNumberFormat="1" applyFont="1" applyBorder="1" applyAlignment="1">
      <alignment horizontal="right"/>
    </xf>
    <xf numFmtId="204" fontId="0" fillId="0" borderId="26" xfId="0" applyNumberFormat="1" applyBorder="1" applyAlignment="1">
      <alignment horizontal="right"/>
    </xf>
    <xf numFmtId="187" fontId="0" fillId="0" borderId="2" xfId="1" applyNumberFormat="1" applyFont="1" applyBorder="1" applyAlignment="1">
      <alignment horizontal="right" vertical="justify"/>
    </xf>
    <xf numFmtId="0" fontId="2" fillId="0" borderId="1" xfId="0" applyFont="1" applyBorder="1"/>
    <xf numFmtId="203" fontId="0" fillId="0" borderId="25" xfId="0" applyNumberFormat="1" applyBorder="1" applyAlignment="1">
      <alignment horizontal="right" vertical="justify"/>
    </xf>
    <xf numFmtId="1" fontId="0" fillId="0" borderId="25" xfId="0" applyNumberFormat="1" applyBorder="1" applyAlignment="1">
      <alignment horizontal="right" vertical="justify"/>
    </xf>
    <xf numFmtId="203" fontId="0" fillId="0" borderId="26" xfId="0" applyNumberFormat="1" applyBorder="1" applyAlignment="1">
      <alignment horizontal="right" vertical="justify"/>
    </xf>
    <xf numFmtId="1" fontId="2" fillId="0" borderId="27" xfId="0" applyNumberFormat="1" applyFont="1" applyBorder="1" applyAlignment="1">
      <alignment horizontal="right" vertical="justify"/>
    </xf>
    <xf numFmtId="203" fontId="0" fillId="0" borderId="1" xfId="0" applyNumberFormat="1" applyBorder="1" applyAlignment="1">
      <alignment horizontal="right" vertical="justify"/>
    </xf>
    <xf numFmtId="203" fontId="0" fillId="0" borderId="34" xfId="0" applyNumberFormat="1" applyBorder="1" applyAlignment="1">
      <alignment horizontal="right" vertical="justify"/>
    </xf>
    <xf numFmtId="0" fontId="0" fillId="0" borderId="6" xfId="0" applyBorder="1" applyAlignment="1">
      <alignment horizontal="right" vertical="justify"/>
    </xf>
    <xf numFmtId="1" fontId="0" fillId="0" borderId="35" xfId="0" applyNumberFormat="1" applyBorder="1" applyAlignment="1">
      <alignment horizontal="right" vertical="justify"/>
    </xf>
    <xf numFmtId="0" fontId="0" fillId="11" borderId="0" xfId="0" applyFill="1"/>
    <xf numFmtId="2" fontId="12" fillId="0" borderId="0" xfId="0" applyNumberFormat="1" applyFont="1" applyAlignment="1">
      <alignment horizontal="center" vertical="center"/>
    </xf>
    <xf numFmtId="0" fontId="6" fillId="11" borderId="0" xfId="0" applyFont="1" applyFill="1" applyBorder="1" applyAlignment="1">
      <alignment horizontal="center"/>
    </xf>
    <xf numFmtId="201" fontId="51" fillId="11" borderId="0" xfId="2" applyNumberFormat="1" applyFont="1" applyFill="1" applyAlignment="1">
      <alignment horizontal="center"/>
    </xf>
    <xf numFmtId="0" fontId="15" fillId="11" borderId="0" xfId="0" applyFont="1" applyFill="1" applyBorder="1" applyAlignment="1">
      <alignment horizontal="centerContinuous"/>
    </xf>
    <xf numFmtId="0" fontId="9" fillId="11" borderId="0" xfId="0" applyFont="1" applyFill="1" applyBorder="1" applyAlignment="1">
      <alignment horizontal="centerContinuous"/>
    </xf>
    <xf numFmtId="38" fontId="0" fillId="11" borderId="0" xfId="0" applyNumberFormat="1" applyFill="1"/>
    <xf numFmtId="0" fontId="52" fillId="11" borderId="0" xfId="0" applyFont="1" applyFill="1"/>
    <xf numFmtId="38" fontId="51" fillId="8" borderId="0" xfId="2" applyFont="1" applyFill="1" applyBorder="1" applyAlignment="1">
      <alignment horizontal="centerContinuous"/>
    </xf>
    <xf numFmtId="38" fontId="51" fillId="7" borderId="0" xfId="2" applyFont="1" applyFill="1" applyBorder="1" applyAlignment="1">
      <alignment horizontal="centerContinuous"/>
    </xf>
    <xf numFmtId="38" fontId="2" fillId="8" borderId="0" xfId="2" applyFont="1" applyFill="1" applyBorder="1" applyAlignment="1">
      <alignment horizontal="centerContinuous"/>
    </xf>
    <xf numFmtId="38" fontId="51" fillId="7" borderId="0" xfId="2" applyFont="1" applyFill="1" applyBorder="1" applyAlignment="1">
      <alignment horizontal="centerContinuous"/>
    </xf>
    <xf numFmtId="38" fontId="51" fillId="7" borderId="0" xfId="2" applyFont="1" applyFill="1" applyBorder="1" applyAlignment="1">
      <alignment horizontal="center"/>
    </xf>
    <xf numFmtId="38" fontId="51" fillId="7" borderId="0" xfId="2" applyFont="1" applyFill="1" applyBorder="1" applyAlignment="1">
      <alignment horizontal="center"/>
    </xf>
    <xf numFmtId="38" fontId="49" fillId="7" borderId="0" xfId="2" applyFont="1" applyFill="1" applyBorder="1" applyAlignment="1">
      <alignment horizontal="center"/>
    </xf>
    <xf numFmtId="0" fontId="0" fillId="11" borderId="0" xfId="0" applyFill="1" applyBorder="1"/>
    <xf numFmtId="1" fontId="51" fillId="8" borderId="0" xfId="1" applyNumberFormat="1" applyFont="1" applyFill="1" applyAlignment="1">
      <alignment horizontal="center"/>
    </xf>
    <xf numFmtId="38" fontId="51" fillId="8" borderId="0" xfId="1" applyNumberFormat="1" applyFont="1" applyFill="1"/>
    <xf numFmtId="38" fontId="51" fillId="8" borderId="0" xfId="1" applyNumberFormat="1" applyFont="1" applyFill="1" applyAlignment="1">
      <alignment horizontal="center"/>
    </xf>
    <xf numFmtId="208" fontId="51" fillId="8" borderId="0" xfId="1" applyNumberFormat="1" applyFont="1" applyFill="1" applyAlignment="1">
      <alignment horizontal="center"/>
    </xf>
    <xf numFmtId="203" fontId="51" fillId="8" borderId="0" xfId="1" applyNumberFormat="1" applyFont="1" applyFill="1" applyBorder="1" applyAlignment="1">
      <alignment horizontal="center"/>
    </xf>
    <xf numFmtId="0" fontId="52" fillId="8" borderId="0" xfId="0" applyFont="1" applyFill="1"/>
    <xf numFmtId="1" fontId="2" fillId="12" borderId="0" xfId="1" applyNumberFormat="1" applyFont="1" applyFill="1" applyAlignment="1">
      <alignment horizontal="center"/>
    </xf>
    <xf numFmtId="38" fontId="2" fillId="8" borderId="0" xfId="1" applyNumberFormat="1" applyFont="1" applyFill="1"/>
    <xf numFmtId="38" fontId="2" fillId="8" borderId="0" xfId="1" applyNumberFormat="1" applyFont="1" applyFill="1" applyAlignment="1">
      <alignment horizontal="center"/>
    </xf>
    <xf numFmtId="1" fontId="51" fillId="13" borderId="0" xfId="1" applyNumberFormat="1" applyFont="1" applyFill="1" applyAlignment="1">
      <alignment horizontal="center"/>
    </xf>
    <xf numFmtId="0" fontId="52" fillId="0" borderId="0" xfId="0" applyFont="1" applyFill="1"/>
    <xf numFmtId="3" fontId="2" fillId="0" borderId="0" xfId="0" applyNumberFormat="1" applyFont="1" applyFill="1"/>
    <xf numFmtId="3" fontId="54" fillId="0" borderId="0" xfId="0" applyNumberFormat="1" applyFont="1" applyFill="1"/>
    <xf numFmtId="0" fontId="41" fillId="0" borderId="0" xfId="0" applyFont="1" applyFill="1" applyAlignment="1"/>
    <xf numFmtId="2" fontId="0" fillId="0" borderId="27" xfId="0" applyNumberFormat="1" applyBorder="1"/>
    <xf numFmtId="203" fontId="0" fillId="0" borderId="26" xfId="0" applyNumberFormat="1" applyBorder="1" applyAlignment="1">
      <alignment horizontal="right"/>
    </xf>
    <xf numFmtId="0" fontId="52" fillId="0" borderId="0" xfId="0" applyFont="1" applyBorder="1" applyAlignment="1">
      <alignment horizontal="center"/>
    </xf>
    <xf numFmtId="0" fontId="50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4" fontId="0" fillId="8" borderId="26" xfId="0" applyNumberFormat="1" applyFill="1" applyBorder="1" applyAlignment="1">
      <alignment horizontal="right"/>
    </xf>
    <xf numFmtId="2" fontId="0" fillId="0" borderId="27" xfId="0" applyNumberFormat="1" applyBorder="1" applyAlignment="1">
      <alignment horizontal="right" vertical="justify"/>
    </xf>
    <xf numFmtId="0" fontId="0" fillId="8" borderId="2" xfId="0" applyFill="1" applyBorder="1" applyAlignment="1">
      <alignment horizontal="center"/>
    </xf>
    <xf numFmtId="0" fontId="55" fillId="14" borderId="0" xfId="0" applyFont="1" applyFill="1" applyAlignment="1">
      <alignment horizontal="center"/>
    </xf>
    <xf numFmtId="0" fontId="39" fillId="2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7" fillId="11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38" fontId="12" fillId="4" borderId="36" xfId="2" applyFont="1" applyFill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32" fillId="0" borderId="38" xfId="0" applyFont="1" applyBorder="1" applyAlignment="1">
      <alignment horizontal="center"/>
    </xf>
    <xf numFmtId="38" fontId="12" fillId="4" borderId="37" xfId="2" applyFont="1" applyFill="1" applyBorder="1" applyAlignment="1">
      <alignment horizontal="center" vertical="center"/>
    </xf>
    <xf numFmtId="3" fontId="43" fillId="0" borderId="0" xfId="0" applyNumberFormat="1" applyFont="1" applyFill="1" applyAlignment="1">
      <alignment horizontal="left"/>
    </xf>
    <xf numFmtId="3" fontId="41" fillId="0" borderId="0" xfId="0" applyNumberFormat="1" applyFont="1" applyFill="1" applyAlignment="1">
      <alignment horizontal="center"/>
    </xf>
    <xf numFmtId="3" fontId="19" fillId="0" borderId="1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15" fillId="0" borderId="2" xfId="0" applyFont="1" applyBorder="1" applyAlignment="1"/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7" xfId="0" applyFont="1" applyBorder="1" applyAlignment="1"/>
    <xf numFmtId="0" fontId="15" fillId="0" borderId="8" xfId="0" applyFont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5">
    <cellStyle name="Millares" xfId="1" builtinId="3"/>
    <cellStyle name="Millares [0]" xfId="2" builtinId="6"/>
    <cellStyle name="Millares 4" xfId="3"/>
    <cellStyle name="Normal" xfId="0" builtinId="0"/>
    <cellStyle name="Normal_ACTIVIDAD DE URGENCIA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% OCUPACIÓN H.U.C.A.</a:t>
            </a:r>
          </a:p>
        </c:rich>
      </c:tx>
      <c:layout>
        <c:manualLayout>
          <c:xMode val="edge"/>
          <c:yMode val="edge"/>
          <c:x val="0.23325358851674641"/>
          <c:y val="5.76036928098604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200956937799042E-2"/>
          <c:y val="5.5299539170506916E-2"/>
          <c:w val="0.93301435406698563"/>
          <c:h val="0.75345622119815669"/>
        </c:manualLayout>
      </c:layout>
      <c:barChart>
        <c:barDir val="col"/>
        <c:grouping val="clustered"/>
        <c:ser>
          <c:idx val="0"/>
          <c:order val="0"/>
          <c:tx>
            <c:v>Evolución Mensual % Ocupaciób H.U.C.A.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Hospitalización!$A$58:$A$69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Hospitalización!$B$58:$B$69</c:f>
              <c:numCache>
                <c:formatCode>0.0</c:formatCode>
                <c:ptCount val="12"/>
                <c:pt idx="0">
                  <c:v>88.746279104122962</c:v>
                </c:pt>
                <c:pt idx="1">
                  <c:v>92.230721821411734</c:v>
                </c:pt>
                <c:pt idx="2">
                  <c:v>87.612679057265552</c:v>
                </c:pt>
                <c:pt idx="3">
                  <c:v>85.159261513491586</c:v>
                </c:pt>
                <c:pt idx="4">
                  <c:v>89.024989355778999</c:v>
                </c:pt>
                <c:pt idx="5">
                  <c:v>90.157034731555498</c:v>
                </c:pt>
                <c:pt idx="6">
                  <c:v>85.033164538905922</c:v>
                </c:pt>
                <c:pt idx="7">
                  <c:v>78.049583588083294</c:v>
                </c:pt>
                <c:pt idx="8">
                  <c:v>84.081160717615916</c:v>
                </c:pt>
                <c:pt idx="9">
                  <c:v>82.360706790332415</c:v>
                </c:pt>
                <c:pt idx="10">
                  <c:v>84.113080516625445</c:v>
                </c:pt>
                <c:pt idx="11">
                  <c:v>80.310275857167511</c:v>
                </c:pt>
              </c:numCache>
            </c:numRef>
          </c:val>
        </c:ser>
        <c:axId val="121087104"/>
        <c:axId val="121088640"/>
      </c:barChart>
      <c:catAx>
        <c:axId val="1210871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088640"/>
        <c:crosses val="autoZero"/>
        <c:auto val="1"/>
        <c:lblAlgn val="ctr"/>
        <c:lblOffset val="100"/>
        <c:tickLblSkip val="1"/>
        <c:tickMarkSkip val="1"/>
      </c:catAx>
      <c:valAx>
        <c:axId val="121088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087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EVOLUCION TRASPLANTES HUCA 2017/2019</a:t>
            </a:r>
          </a:p>
        </c:rich>
      </c:tx>
      <c:layout>
        <c:manualLayout>
          <c:xMode val="edge"/>
          <c:yMode val="edge"/>
          <c:x val="0.28771160683901104"/>
          <c:y val="2.5768557776431791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1"/>
          <c:order val="0"/>
          <c:tx>
            <c:strRef>
              <c:f>'ACTIVIDAD QUIRÚRGICA'!$C$130</c:f>
              <c:strCache>
                <c:ptCount val="1"/>
                <c:pt idx="0">
                  <c:v>2017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QUIRÚRGICA'!$A$131:$A$135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QUIRÚRGICA'!$C$131:$C$135</c:f>
              <c:numCache>
                <c:formatCode>#,##0\ _€;[Red]\-#,##0\ _€</c:formatCode>
                <c:ptCount val="5"/>
                <c:pt idx="0">
                  <c:v>72</c:v>
                </c:pt>
                <c:pt idx="1">
                  <c:v>25</c:v>
                </c:pt>
                <c:pt idx="2">
                  <c:v>10</c:v>
                </c:pt>
                <c:pt idx="3">
                  <c:v>48</c:v>
                </c:pt>
                <c:pt idx="4">
                  <c:v>73</c:v>
                </c:pt>
              </c:numCache>
            </c:numRef>
          </c:val>
        </c:ser>
        <c:ser>
          <c:idx val="2"/>
          <c:order val="1"/>
          <c:tx>
            <c:strRef>
              <c:f>'ACTIVIDAD QUIRÚRGICA'!$D$130</c:f>
              <c:strCache>
                <c:ptCount val="1"/>
                <c:pt idx="0">
                  <c:v>2018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QUIRÚRGICA'!$A$131:$A$135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QUIRÚRGICA'!$D$131:$D$135</c:f>
              <c:numCache>
                <c:formatCode>#,##0\ _€;[Red]\-#,##0\ _€</c:formatCode>
                <c:ptCount val="5"/>
                <c:pt idx="0">
                  <c:v>77</c:v>
                </c:pt>
                <c:pt idx="1">
                  <c:v>17</c:v>
                </c:pt>
                <c:pt idx="2">
                  <c:v>13</c:v>
                </c:pt>
                <c:pt idx="3">
                  <c:v>43</c:v>
                </c:pt>
                <c:pt idx="4">
                  <c:v>72</c:v>
                </c:pt>
              </c:numCache>
            </c:numRef>
          </c:val>
        </c:ser>
        <c:ser>
          <c:idx val="3"/>
          <c:order val="2"/>
          <c:tx>
            <c:strRef>
              <c:f>'ACTIVIDAD QUIRÚRGICA'!$E$130</c:f>
              <c:strCache>
                <c:ptCount val="1"/>
                <c:pt idx="0">
                  <c:v>2019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QUIRÚRGICA'!$A$131:$A$135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QUIRÚRGICA'!$E$131:$E$135</c:f>
              <c:numCache>
                <c:formatCode>#,##0\ _€;[Red]\-#,##0\ _€</c:formatCode>
                <c:ptCount val="5"/>
                <c:pt idx="0">
                  <c:v>82</c:v>
                </c:pt>
                <c:pt idx="1">
                  <c:v>42</c:v>
                </c:pt>
                <c:pt idx="2">
                  <c:v>16</c:v>
                </c:pt>
                <c:pt idx="3">
                  <c:v>36</c:v>
                </c:pt>
                <c:pt idx="4">
                  <c:v>83</c:v>
                </c:pt>
              </c:numCache>
            </c:numRef>
          </c:val>
        </c:ser>
        <c:shape val="cylinder"/>
        <c:axId val="120893440"/>
        <c:axId val="120894976"/>
        <c:axId val="0"/>
      </c:bar3DChart>
      <c:catAx>
        <c:axId val="120893440"/>
        <c:scaling>
          <c:orientation val="minMax"/>
        </c:scaling>
        <c:axPos val="b"/>
        <c:numFmt formatCode="#,##0\ _€;[Red]\-#,##0\ _€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894976"/>
        <c:crosses val="autoZero"/>
        <c:auto val="1"/>
        <c:lblAlgn val="ctr"/>
        <c:lblOffset val="100"/>
      </c:catAx>
      <c:valAx>
        <c:axId val="120894976"/>
        <c:scaling>
          <c:orientation val="minMax"/>
        </c:scaling>
        <c:axPos val="l"/>
        <c:majorGridlines/>
        <c:numFmt formatCode="#,##0\ _€;[Red]\-#,##0\ _€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893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2965722801786"/>
          <c:y val="0.43589878188303388"/>
          <c:w val="8.7928464977645282E-2"/>
          <c:h val="0.23076990376202977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INTERVENCIONES H.U.C.A.</a:t>
            </a:r>
          </a:p>
        </c:rich>
      </c:tx>
      <c:layout>
        <c:manualLayout>
          <c:xMode val="edge"/>
          <c:yMode val="edge"/>
          <c:x val="0.27744072448959151"/>
          <c:y val="1.4634467762659373E-2"/>
        </c:manualLayout>
      </c:layout>
      <c:spPr>
        <a:noFill/>
        <a:ln w="25400">
          <a:noFill/>
        </a:ln>
      </c:spPr>
    </c:title>
    <c:view3D>
      <c:hPercent val="6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3902038209615491E-2"/>
          <c:y val="7.8309948098592944E-2"/>
          <c:w val="0.94049346879535556"/>
          <c:h val="0.87122736418511071"/>
        </c:manualLayout>
      </c:layout>
      <c:bar3DChart>
        <c:barDir val="col"/>
        <c:grouping val="clustered"/>
        <c:ser>
          <c:idx val="0"/>
          <c:order val="0"/>
          <c:tx>
            <c:strRef>
              <c:f>'ACTIVIDAD QUIRÚRGICA'!$B$57</c:f>
              <c:strCache>
                <c:ptCount val="1"/>
                <c:pt idx="0">
                  <c:v>PROGRAMADAS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99CC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'ACTIVIDAD QUIRÚRGICA'!$A$58:$A$62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'ACTIVIDAD QUIRÚRGICA'!$B$58:$B$62</c:f>
              <c:numCache>
                <c:formatCode>#,##0\ _€;[Red]\-#,##0\ _€</c:formatCode>
                <c:ptCount val="5"/>
                <c:pt idx="0">
                  <c:v>15453</c:v>
                </c:pt>
                <c:pt idx="1">
                  <c:v>16278</c:v>
                </c:pt>
                <c:pt idx="2">
                  <c:v>16156</c:v>
                </c:pt>
                <c:pt idx="3">
                  <c:v>16378</c:v>
                </c:pt>
                <c:pt idx="4">
                  <c:v>15269</c:v>
                </c:pt>
              </c:numCache>
            </c:numRef>
          </c:val>
        </c:ser>
        <c:ser>
          <c:idx val="1"/>
          <c:order val="1"/>
          <c:tx>
            <c:strRef>
              <c:f>'ACTIVIDAD QUIRÚRGICA'!$D$57</c:f>
              <c:strCache>
                <c:ptCount val="1"/>
                <c:pt idx="0">
                  <c:v>URGENTES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00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'ACTIVIDAD QUIRÚRGICA'!$A$58:$A$62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'ACTIVIDAD QUIRÚRGICA'!$D$58:$D$62</c:f>
              <c:numCache>
                <c:formatCode>#,##0\ _€;[Red]\-#,##0\ _€</c:formatCode>
                <c:ptCount val="5"/>
                <c:pt idx="0">
                  <c:v>3770</c:v>
                </c:pt>
                <c:pt idx="1">
                  <c:v>3806</c:v>
                </c:pt>
                <c:pt idx="2">
                  <c:v>4042</c:v>
                </c:pt>
                <c:pt idx="3">
                  <c:v>4058</c:v>
                </c:pt>
                <c:pt idx="4">
                  <c:v>4180</c:v>
                </c:pt>
              </c:numCache>
            </c:numRef>
          </c:val>
        </c:ser>
        <c:dLbls>
          <c:showVal val="1"/>
        </c:dLbls>
        <c:gapWidth val="100"/>
        <c:shape val="cylinder"/>
        <c:axId val="120990720"/>
        <c:axId val="121012992"/>
        <c:axId val="0"/>
      </c:bar3DChart>
      <c:catAx>
        <c:axId val="120990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012992"/>
        <c:crosses val="autoZero"/>
        <c:auto val="1"/>
        <c:lblAlgn val="ctr"/>
        <c:lblOffset val="100"/>
        <c:tickLblSkip val="1"/>
        <c:tickMarkSkip val="1"/>
      </c:catAx>
      <c:valAx>
        <c:axId val="121012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99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4281220572619"/>
          <c:y val="0.23221779285957456"/>
          <c:w val="0.16946580914026965"/>
          <c:h val="0.117155031353298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Nº PARTOS H.U.C.A.</a:t>
            </a:r>
          </a:p>
        </c:rich>
      </c:tx>
      <c:layout>
        <c:manualLayout>
          <c:xMode val="edge"/>
          <c:yMode val="edge"/>
          <c:x val="0.21505414368114165"/>
          <c:y val="3.9318236585191117E-2"/>
        </c:manualLayout>
      </c:layout>
      <c:spPr>
        <a:noFill/>
        <a:ln w="25400">
          <a:noFill/>
        </a:ln>
      </c:spPr>
    </c:title>
    <c:view3D>
      <c:rotX val="13"/>
      <c:hPercent val="39"/>
      <c:rotY val="3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98769199502963"/>
          <c:y val="0.24268755188713442"/>
          <c:w val="0.87231297294104526"/>
          <c:h val="0.664865742274258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PARTOS'!$A$12:$A$15</c:f>
              <c:numCache>
                <c:formatCode>#,##0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'ACTIVIDAD DE PARTOS'!$B$12:$B$15</c:f>
              <c:numCache>
                <c:formatCode>#,##0\ _€;[Red]\-#,##0\ _€</c:formatCode>
                <c:ptCount val="4"/>
                <c:pt idx="0">
                  <c:v>2166</c:v>
                </c:pt>
                <c:pt idx="1">
                  <c:v>2059</c:v>
                </c:pt>
                <c:pt idx="2">
                  <c:v>2028</c:v>
                </c:pt>
                <c:pt idx="3">
                  <c:v>1894</c:v>
                </c:pt>
              </c:numCache>
            </c:numRef>
          </c:val>
        </c:ser>
        <c:shape val="box"/>
        <c:axId val="118997760"/>
        <c:axId val="118999296"/>
        <c:axId val="0"/>
      </c:bar3DChart>
      <c:catAx>
        <c:axId val="118997760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999296"/>
        <c:crosses val="autoZero"/>
        <c:auto val="1"/>
        <c:lblAlgn val="ctr"/>
        <c:lblOffset val="100"/>
        <c:tickLblSkip val="1"/>
        <c:tickMarkSkip val="1"/>
      </c:catAx>
      <c:valAx>
        <c:axId val="118999296"/>
        <c:scaling>
          <c:orientation val="minMax"/>
          <c:max val="2600"/>
          <c:min val="1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99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EVOLUCIÓN  % CESÁREAS H.U.C.A.</a:t>
            </a:r>
          </a:p>
        </c:rich>
      </c:tx>
      <c:layout>
        <c:manualLayout>
          <c:xMode val="edge"/>
          <c:yMode val="edge"/>
          <c:x val="0.18314489227659328"/>
          <c:y val="2.3901782014090342E-3"/>
        </c:manualLayout>
      </c:layout>
      <c:spPr>
        <a:noFill/>
        <a:ln w="25400">
          <a:noFill/>
        </a:ln>
      </c:spPr>
    </c:title>
    <c:view3D>
      <c:hPercent val="41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7235013194585408E-2"/>
          <c:y val="2.1923163692588742E-2"/>
          <c:w val="0.82236033813451948"/>
          <c:h val="0.7371761953668835"/>
        </c:manualLayout>
      </c:layout>
      <c:bar3DChart>
        <c:barDir val="col"/>
        <c:grouping val="stack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PARTOS'!$A$12:$A$15</c:f>
              <c:numCache>
                <c:formatCode>#,##0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'ACTIVIDAD DE PARTOS'!$D$12:$D$15</c:f>
              <c:numCache>
                <c:formatCode>#,##0.0\ _p_t_a;[Red]\-#,##0.0\ _p_t_a</c:formatCode>
                <c:ptCount val="4"/>
                <c:pt idx="0">
                  <c:v>18.600000000000001</c:v>
                </c:pt>
                <c:pt idx="1">
                  <c:v>15.4</c:v>
                </c:pt>
                <c:pt idx="2">
                  <c:v>16</c:v>
                </c:pt>
                <c:pt idx="3">
                  <c:v>13.9</c:v>
                </c:pt>
              </c:numCache>
            </c:numRef>
          </c:val>
        </c:ser>
        <c:shape val="cylinder"/>
        <c:axId val="120687232"/>
        <c:axId val="120713600"/>
        <c:axId val="0"/>
      </c:bar3DChart>
      <c:catAx>
        <c:axId val="12068723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13600"/>
        <c:crosses val="autoZero"/>
        <c:auto val="1"/>
        <c:lblAlgn val="ctr"/>
        <c:lblOffset val="100"/>
        <c:tickLblSkip val="1"/>
        <c:tickMarkSkip val="1"/>
      </c:catAx>
      <c:valAx>
        <c:axId val="120713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\ _p_t_a;[Red]\-#,##0.0\ _p_t_a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68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3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PARTOS CON ANESTESIA  EPIDURAL</a:t>
            </a:r>
          </a:p>
        </c:rich>
      </c:tx>
      <c:layout>
        <c:manualLayout>
          <c:xMode val="edge"/>
          <c:yMode val="edge"/>
          <c:x val="0.26634897284087578"/>
          <c:y val="1.4659667541557305E-3"/>
        </c:manualLayout>
      </c:layout>
      <c:spPr>
        <a:noFill/>
        <a:ln w="25400">
          <a:noFill/>
        </a:ln>
      </c:spPr>
    </c:title>
    <c:view3D>
      <c:hPercent val="5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056349965640265"/>
          <c:y val="0.16357867827231995"/>
          <c:w val="0.8894365238005838"/>
          <c:h val="0.690479254330436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PARTOS'!$A$78:$A$81</c:f>
              <c:numCache>
                <c:formatCode>#,##0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'ACTIVIDAD DE PARTOS'!$B$78:$B$81</c:f>
              <c:numCache>
                <c:formatCode>#,##0\ _€;[Red]\-#,##0\ _€</c:formatCode>
                <c:ptCount val="4"/>
                <c:pt idx="0">
                  <c:v>1296</c:v>
                </c:pt>
                <c:pt idx="1">
                  <c:v>1299</c:v>
                </c:pt>
                <c:pt idx="2">
                  <c:v>1274</c:v>
                </c:pt>
                <c:pt idx="3">
                  <c:v>1220</c:v>
                </c:pt>
              </c:numCache>
            </c:numRef>
          </c:val>
        </c:ser>
        <c:shape val="box"/>
        <c:axId val="120741888"/>
        <c:axId val="120743424"/>
        <c:axId val="0"/>
      </c:bar3DChart>
      <c:catAx>
        <c:axId val="120741888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43424"/>
        <c:crosses val="autoZero"/>
        <c:auto val="1"/>
        <c:lblAlgn val="ctr"/>
        <c:lblOffset val="100"/>
        <c:tickLblSkip val="1"/>
        <c:tickMarkSkip val="1"/>
      </c:catAx>
      <c:valAx>
        <c:axId val="120743424"/>
        <c:scaling>
          <c:orientation val="minMax"/>
          <c:max val="17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4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 EVOLUCIÓN Nº URGENCIAS H.U.C.A.</a:t>
            </a:r>
          </a:p>
        </c:rich>
      </c:tx>
      <c:layout>
        <c:manualLayout>
          <c:xMode val="edge"/>
          <c:yMode val="edge"/>
          <c:x val="0.27850532654006488"/>
          <c:y val="2.2370908299674972E-3"/>
        </c:manualLayout>
      </c:layout>
      <c:spPr>
        <a:noFill/>
        <a:ln w="25400">
          <a:noFill/>
        </a:ln>
      </c:spPr>
    </c:title>
    <c:view3D>
      <c:hPercent val="4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0000"/>
        </a:solidFill>
        <a:ln w="25400">
          <a:noFill/>
        </a:ln>
      </c:spPr>
    </c:sideWall>
    <c:backWall>
      <c:spPr>
        <a:solidFill>
          <a:srgbClr val="FF000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63242266430874E-2"/>
          <c:y val="2.2461329484768783E-2"/>
          <c:w val="0.90874999999999995"/>
          <c:h val="0.7948062028284836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'ACTIVIDAD DE URGENCIAS'!$B$85:$F$85</c:f>
              <c:numCache>
                <c:formatCode>#,##0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'ACTIVIDAD DE URGENCIAS'!$B$86:$F$86</c:f>
              <c:numCache>
                <c:formatCode>#,##0</c:formatCode>
                <c:ptCount val="5"/>
                <c:pt idx="0">
                  <c:v>135788</c:v>
                </c:pt>
                <c:pt idx="1">
                  <c:v>144548</c:v>
                </c:pt>
                <c:pt idx="2">
                  <c:v>145233</c:v>
                </c:pt>
                <c:pt idx="3">
                  <c:v>147058</c:v>
                </c:pt>
                <c:pt idx="4">
                  <c:v>152249</c:v>
                </c:pt>
              </c:numCache>
            </c:numRef>
          </c:val>
        </c:ser>
        <c:shape val="cone"/>
        <c:axId val="120765824"/>
        <c:axId val="120767616"/>
        <c:axId val="0"/>
      </c:bar3DChart>
      <c:catAx>
        <c:axId val="12076582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67616"/>
        <c:crosses val="autoZero"/>
        <c:auto val="1"/>
        <c:lblAlgn val="ctr"/>
        <c:lblOffset val="100"/>
        <c:tickLblSkip val="1"/>
        <c:tickMarkSkip val="1"/>
      </c:catAx>
      <c:valAx>
        <c:axId val="120767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6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7647058823529412E-2"/>
          <c:y val="0.82901554404145072"/>
          <c:w val="8.0882352941176475E-2"/>
          <c:h val="0.987046632124352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DE URGENCIAS 2019</a:t>
            </a:r>
          </a:p>
        </c:rich>
      </c:tx>
      <c:layout>
        <c:manualLayout>
          <c:xMode val="edge"/>
          <c:yMode val="edge"/>
          <c:x val="0.25600035155422923"/>
          <c:y val="1.3525315843111803E-3"/>
        </c:manualLayout>
      </c:layout>
      <c:spPr>
        <a:noFill/>
        <a:ln w="25400">
          <a:noFill/>
        </a:ln>
      </c:spPr>
    </c:title>
    <c:view3D>
      <c:rotX val="-90"/>
      <c:hPercent val="53"/>
      <c:rotY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3334704862897"/>
          <c:y val="0.16630687085210968"/>
          <c:w val="0.85600111458478456"/>
          <c:h val="0.7926574234120032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'ACTIVIDAD DE URGENCIAS'!$A$12:$A$24</c:f>
              <c:strCache>
                <c:ptCount val="13"/>
                <c:pt idx="0">
                  <c:v>          ENERO</c:v>
                </c:pt>
                <c:pt idx="1">
                  <c:v>          FEBRERO</c:v>
                </c:pt>
                <c:pt idx="2">
                  <c:v>          MARZO</c:v>
                </c:pt>
                <c:pt idx="3">
                  <c:v>          ABRIL</c:v>
                </c:pt>
                <c:pt idx="4">
                  <c:v>          MAYO</c:v>
                </c:pt>
                <c:pt idx="5">
                  <c:v>          JUNIO</c:v>
                </c:pt>
                <c:pt idx="6">
                  <c:v>          JULIO</c:v>
                </c:pt>
                <c:pt idx="7">
                  <c:v>          AGOSTO</c:v>
                </c:pt>
                <c:pt idx="8">
                  <c:v>          SEPTIEMBRE</c:v>
                </c:pt>
                <c:pt idx="9">
                  <c:v>          OCTUBRE</c:v>
                </c:pt>
                <c:pt idx="10">
                  <c:v>          NOVIEMBRE</c:v>
                </c:pt>
                <c:pt idx="11">
                  <c:v>          DICIEMBRE</c:v>
                </c:pt>
                <c:pt idx="12">
                  <c:v> </c:v>
                </c:pt>
              </c:strCache>
            </c:strRef>
          </c:cat>
          <c:val>
            <c:numRef>
              <c:f>'ACTIVIDAD DE URGENCIAS'!$B$12:$B$24</c:f>
              <c:numCache>
                <c:formatCode>General</c:formatCode>
                <c:ptCount val="13"/>
                <c:pt idx="0" formatCode="#,##0">
                  <c:v>13444</c:v>
                </c:pt>
                <c:pt idx="1">
                  <c:v>12299</c:v>
                </c:pt>
                <c:pt idx="2">
                  <c:v>13049</c:v>
                </c:pt>
                <c:pt idx="3">
                  <c:v>12593</c:v>
                </c:pt>
                <c:pt idx="4">
                  <c:v>12983</c:v>
                </c:pt>
                <c:pt idx="5">
                  <c:v>12325</c:v>
                </c:pt>
                <c:pt idx="6">
                  <c:v>12061</c:v>
                </c:pt>
                <c:pt idx="7">
                  <c:v>11962</c:v>
                </c:pt>
                <c:pt idx="8">
                  <c:v>12349</c:v>
                </c:pt>
                <c:pt idx="9">
                  <c:v>12923</c:v>
                </c:pt>
                <c:pt idx="10">
                  <c:v>12326</c:v>
                </c:pt>
                <c:pt idx="11">
                  <c:v>13935</c:v>
                </c:pt>
              </c:numCache>
            </c:numRef>
          </c:val>
        </c:ser>
        <c:shape val="box"/>
        <c:axId val="120805632"/>
        <c:axId val="120811520"/>
        <c:axId val="0"/>
      </c:bar3DChart>
      <c:catAx>
        <c:axId val="1208056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811520"/>
        <c:crosses val="autoZero"/>
        <c:auto val="1"/>
        <c:lblAlgn val="ctr"/>
        <c:lblOffset val="100"/>
        <c:tickMarkSkip val="1"/>
      </c:catAx>
      <c:valAx>
        <c:axId val="120811520"/>
        <c:scaling>
          <c:orientation val="minMax"/>
          <c:min val="6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80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DISTRIBUCIÓN DE URGENCIAS H.U.C.A.  2019
</a:t>
            </a:r>
          </a:p>
        </c:rich>
      </c:tx>
      <c:layout>
        <c:manualLayout>
          <c:xMode val="edge"/>
          <c:yMode val="edge"/>
          <c:x val="0.15056108880429683"/>
          <c:y val="3.0960415662327928E-3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8.4263459643185337E-2"/>
          <c:y val="7.5899191140584574E-4"/>
          <c:w val="0.91309385863267667"/>
          <c:h val="0.7330219155055203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41"/>
          <c:dPt>
            <c:idx val="0"/>
            <c:explosion val="42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</c:dPt>
          <c:cat>
            <c:strRef>
              <c:f>'ACTIVIDAD DE URGENCIAS'!$A$49:$A$51</c:f>
              <c:strCache>
                <c:ptCount val="3"/>
                <c:pt idx="0">
                  <c:v>ADULTOS</c:v>
                </c:pt>
                <c:pt idx="1">
                  <c:v>GINECOLÓGICAS</c:v>
                </c:pt>
                <c:pt idx="2">
                  <c:v>PEDIÁTRICAS</c:v>
                </c:pt>
              </c:strCache>
            </c:strRef>
          </c:cat>
          <c:val>
            <c:numRef>
              <c:f>'ACTIVIDAD DE URGENCIAS'!$B$49:$B$51</c:f>
              <c:numCache>
                <c:formatCode>#,##0\ _€;[Red]\-#,##0\ _€</c:formatCode>
                <c:ptCount val="3"/>
                <c:pt idx="0">
                  <c:v>118324</c:v>
                </c:pt>
                <c:pt idx="1">
                  <c:v>8142</c:v>
                </c:pt>
                <c:pt idx="2">
                  <c:v>25783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1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1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wMode val="edge"/>
          <c:hMode val="edge"/>
          <c:x val="9.1715944447341435E-2"/>
          <c:y val="0.73039405788562139"/>
          <c:w val="0.32396464514783335"/>
          <c:h val="0.936276893959683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CAMAS H.U.C.A.</a:t>
            </a:r>
          </a:p>
        </c:rich>
      </c:tx>
      <c:layout>
        <c:manualLayout>
          <c:xMode val="edge"/>
          <c:yMode val="edge"/>
          <c:x val="0.29739566585590416"/>
          <c:y val="4.2911620352388685E-2"/>
        </c:manualLayout>
      </c:layout>
      <c:spPr>
        <a:noFill/>
        <a:ln w="25400">
          <a:noFill/>
        </a:ln>
      </c:spPr>
    </c:title>
    <c:view3D>
      <c:rotX val="12"/>
      <c:hPercent val="84"/>
      <c:rotY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085514834205934"/>
          <c:y val="1.7763497051657782E-2"/>
          <c:w val="0.89834722764116903"/>
          <c:h val="0.94413536593183423"/>
        </c:manualLayout>
      </c:layout>
      <c:bar3DChart>
        <c:barDir val="col"/>
        <c:grouping val="clustered"/>
        <c:ser>
          <c:idx val="0"/>
          <c:order val="0"/>
          <c:tx>
            <c:v>CAMAS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Hospitalización!$B$107:$E$110</c:f>
              <c:numCache>
                <c:formatCode>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Hospitalización!$F$107:$F$110</c:f>
              <c:numCache>
                <c:formatCode>#,##0</c:formatCode>
                <c:ptCount val="4"/>
                <c:pt idx="0">
                  <c:v>953</c:v>
                </c:pt>
                <c:pt idx="1">
                  <c:v>955</c:v>
                </c:pt>
                <c:pt idx="2">
                  <c:v>951</c:v>
                </c:pt>
                <c:pt idx="3">
                  <c:v>954</c:v>
                </c:pt>
              </c:numCache>
            </c:numRef>
          </c:val>
        </c:ser>
        <c:shape val="cylinder"/>
        <c:axId val="121122176"/>
        <c:axId val="121123968"/>
        <c:axId val="0"/>
      </c:bar3DChart>
      <c:catAx>
        <c:axId val="121122176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123968"/>
        <c:crosses val="autoZero"/>
        <c:lblAlgn val="ctr"/>
        <c:lblOffset val="100"/>
        <c:tickMarkSkip val="1"/>
      </c:catAx>
      <c:valAx>
        <c:axId val="121123968"/>
        <c:scaling>
          <c:orientation val="minMax"/>
          <c:min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12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13171455662284"/>
          <c:y val="0.18385650224215247"/>
          <c:w val="0.14397933242637861"/>
          <c:h val="5.60538116591928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INGRESOS H.U.C.A.</a:t>
            </a:r>
          </a:p>
        </c:rich>
      </c:tx>
      <c:layout>
        <c:manualLayout>
          <c:xMode val="edge"/>
          <c:yMode val="edge"/>
          <c:x val="0.10591638752338278"/>
          <c:y val="7.1945146764911261E-2"/>
        </c:manualLayout>
      </c:layout>
      <c:spPr>
        <a:noFill/>
        <a:ln w="25400">
          <a:noFill/>
        </a:ln>
      </c:spPr>
    </c:title>
    <c:view3D>
      <c:rotX val="12"/>
      <c:hPercent val="100"/>
      <c:rotY val="4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97499388330128"/>
          <c:y val="1.3939681298222945E-2"/>
          <c:w val="0.83333589246724049"/>
          <c:h val="0.97479258248146028"/>
        </c:manualLayout>
      </c:layout>
      <c:bar3DChart>
        <c:barDir val="col"/>
        <c:grouping val="standard"/>
        <c:ser>
          <c:idx val="0"/>
          <c:order val="0"/>
          <c:tx>
            <c:strRef>
              <c:f>Hospitalización!$G$104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Hospitalización!$B$107:$E$110</c:f>
              <c:numCache>
                <c:formatCode>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Hospitalización!$G$107:$G$110</c:f>
              <c:numCache>
                <c:formatCode>#,##0</c:formatCode>
                <c:ptCount val="4"/>
                <c:pt idx="0">
                  <c:v>34339</c:v>
                </c:pt>
                <c:pt idx="1">
                  <c:v>34496</c:v>
                </c:pt>
                <c:pt idx="2">
                  <c:v>34516</c:v>
                </c:pt>
                <c:pt idx="3">
                  <c:v>35017</c:v>
                </c:pt>
              </c:numCache>
            </c:numRef>
          </c:val>
        </c:ser>
        <c:dLbls>
          <c:showCatName val="1"/>
        </c:dLbls>
        <c:shape val="cone"/>
        <c:axId val="121156736"/>
        <c:axId val="121158272"/>
        <c:axId val="105774144"/>
      </c:bar3DChart>
      <c:catAx>
        <c:axId val="121156736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158272"/>
        <c:crosses val="autoZero"/>
        <c:lblAlgn val="ctr"/>
        <c:lblOffset val="100"/>
        <c:tickMarkSkip val="1"/>
        <c:noMultiLvlLbl val="1"/>
      </c:catAx>
      <c:valAx>
        <c:axId val="121158272"/>
        <c:scaling>
          <c:orientation val="minMax"/>
          <c:min val="2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156736"/>
        <c:crosses val="autoZero"/>
        <c:crossBetween val="between"/>
      </c:valAx>
      <c:serAx>
        <c:axId val="105774144"/>
        <c:scaling>
          <c:orientation val="minMax"/>
        </c:scaling>
        <c:delete val="1"/>
        <c:axPos val="b"/>
        <c:tickLblPos val="none"/>
        <c:crossAx val="121158272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41988950276246"/>
          <c:y val="0.15137638758457944"/>
          <c:w val="0.27900552486187846"/>
          <c:h val="5.50458715596330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EVOLUCIÓN ESTANCIA MEDIA H.U.C.A.</a:t>
            </a:r>
          </a:p>
        </c:rich>
      </c:tx>
      <c:layout>
        <c:manualLayout>
          <c:xMode val="edge"/>
          <c:yMode val="edge"/>
          <c:x val="0.33968878890138732"/>
          <c:y val="7.0825050557204949E-2"/>
        </c:manualLayout>
      </c:layout>
      <c:spPr>
        <a:noFill/>
        <a:ln w="25400">
          <a:noFill/>
        </a:ln>
      </c:spPr>
    </c:title>
    <c:view3D>
      <c:rotX val="12"/>
      <c:hPercent val="122"/>
      <c:rotY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990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990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259717535308097E-2"/>
          <c:y val="1.1059765070349814E-2"/>
          <c:w val="0.93095454556023427"/>
          <c:h val="0.92787700999979061"/>
        </c:manualLayout>
      </c:layout>
      <c:bar3DChart>
        <c:barDir val="col"/>
        <c:grouping val="clustered"/>
        <c:ser>
          <c:idx val="0"/>
          <c:order val="0"/>
          <c:tx>
            <c:strRef>
              <c:f>Hospitalización!$I$104</c:f>
              <c:strCache>
                <c:ptCount val="1"/>
                <c:pt idx="0">
                  <c:v>Est.Media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0034818657196203E-2"/>
                  <c:y val="-7.8147337951747341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Hospitalización!$B$107:$B$110</c:f>
              <c:numCache>
                <c:formatCode>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Hospitalización!$I$107:$I$110</c:f>
              <c:numCache>
                <c:formatCode>0.00</c:formatCode>
                <c:ptCount val="4"/>
                <c:pt idx="0">
                  <c:v>8.9600000000000009</c:v>
                </c:pt>
                <c:pt idx="1">
                  <c:v>8.75</c:v>
                </c:pt>
                <c:pt idx="2">
                  <c:v>8.5399999999999991</c:v>
                </c:pt>
                <c:pt idx="3">
                  <c:v>8.5299999999999994</c:v>
                </c:pt>
              </c:numCache>
            </c:numRef>
          </c:val>
        </c:ser>
        <c:dLbls>
          <c:showVal val="1"/>
        </c:dLbls>
        <c:shape val="cylinder"/>
        <c:axId val="121201408"/>
        <c:axId val="121202944"/>
        <c:axId val="0"/>
      </c:bar3DChart>
      <c:catAx>
        <c:axId val="12120140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202944"/>
        <c:crosses val="autoZero"/>
        <c:auto val="1"/>
        <c:lblAlgn val="ctr"/>
        <c:lblOffset val="100"/>
        <c:tickLblSkip val="1"/>
        <c:tickMarkSkip val="1"/>
      </c:catAx>
      <c:valAx>
        <c:axId val="121202944"/>
        <c:scaling>
          <c:orientation val="minMax"/>
          <c:min val="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20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3811523559555"/>
          <c:y val="0.22540983606557377"/>
          <c:w val="0.9880977377827771"/>
          <c:h val="0.266393442622950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EVOLUCIÓN % OCUPACIÓN  H.U.C.A.</a:t>
            </a:r>
          </a:p>
        </c:rich>
      </c:tx>
      <c:layout>
        <c:manualLayout>
          <c:xMode val="edge"/>
          <c:yMode val="edge"/>
          <c:x val="0.16522774496937881"/>
          <c:y val="3.4657841682833125E-2"/>
        </c:manualLayout>
      </c:layout>
      <c:spPr>
        <a:noFill/>
        <a:ln w="25400">
          <a:noFill/>
        </a:ln>
      </c:spPr>
    </c:title>
    <c:view3D>
      <c:rotX val="7"/>
      <c:hPercent val="151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99CC0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99CC0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955414012738856E-2"/>
          <c:y val="0.10058036578627995"/>
          <c:w val="0.93312101910828027"/>
          <c:h val="0.83945920675472108"/>
        </c:manualLayout>
      </c:layout>
      <c:bar3DChart>
        <c:barDir val="col"/>
        <c:grouping val="clustered"/>
        <c:ser>
          <c:idx val="0"/>
          <c:order val="0"/>
          <c:tx>
            <c:strRef>
              <c:f>Hospitalización!$H$104</c:f>
              <c:strCache>
                <c:ptCount val="1"/>
                <c:pt idx="0">
                  <c:v>%Ocupación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Hospitalización!$B$107:$E$110</c:f>
              <c:numCache>
                <c:formatCode>0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Hospitalización!$H$107:$H$110</c:f>
              <c:numCache>
                <c:formatCode>0.0</c:formatCode>
                <c:ptCount val="4"/>
                <c:pt idx="0">
                  <c:v>87.4</c:v>
                </c:pt>
                <c:pt idx="1">
                  <c:v>86.2</c:v>
                </c:pt>
                <c:pt idx="2">
                  <c:v>84.4</c:v>
                </c:pt>
                <c:pt idx="3">
                  <c:v>85.6</c:v>
                </c:pt>
              </c:numCache>
            </c:numRef>
          </c:val>
        </c:ser>
        <c:shape val="box"/>
        <c:axId val="121308288"/>
        <c:axId val="121309824"/>
        <c:axId val="0"/>
      </c:bar3DChart>
      <c:catAx>
        <c:axId val="12130828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309824"/>
        <c:crossesAt val="0"/>
        <c:auto val="1"/>
        <c:lblAlgn val="ctr"/>
        <c:lblOffset val="100"/>
        <c:tickLblSkip val="1"/>
        <c:tickMarkSkip val="1"/>
      </c:catAx>
      <c:valAx>
        <c:axId val="121309824"/>
        <c:scaling>
          <c:orientation val="minMax"/>
          <c:max val="84"/>
          <c:min val="7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308288"/>
        <c:crosses val="autoZero"/>
        <c:crossBetween val="between"/>
        <c:minorUnit val="0.3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txPr>
        <a:bodyPr/>
        <a:lstStyle/>
        <a:p>
          <a:pPr>
            <a:defRPr sz="33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2.3284341591439748E-2"/>
          <c:y val="0.17209321867416727"/>
          <c:w val="0.89828538876449138"/>
          <c:h val="0.67674495451598216"/>
        </c:manualLayout>
      </c:layout>
      <c:pie3DChart>
        <c:varyColors val="1"/>
        <c:ser>
          <c:idx val="0"/>
          <c:order val="0"/>
          <c:tx>
            <c:v>Distribución de Altas por edades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Val val="1"/>
            </c:dLbl>
            <c:dLbl>
              <c:idx val="3"/>
              <c:layout/>
              <c:dLblPos val="bestFit"/>
              <c:showVal val="1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LeaderLines val="1"/>
          </c:dLbls>
          <c:cat>
            <c:strRef>
              <c:f>Hospitalización!$A$148:$A$153</c:f>
              <c:strCache>
                <c:ptCount val="6"/>
                <c:pt idx="0">
                  <c:v> 0-14 años</c:v>
                </c:pt>
                <c:pt idx="1">
                  <c:v>15-29 años</c:v>
                </c:pt>
                <c:pt idx="2">
                  <c:v>30-44 años</c:v>
                </c:pt>
                <c:pt idx="3">
                  <c:v>45-59 años</c:v>
                </c:pt>
                <c:pt idx="4">
                  <c:v>60-74 años</c:v>
                </c:pt>
                <c:pt idx="5">
                  <c:v>&gt; 74 años</c:v>
                </c:pt>
              </c:strCache>
            </c:strRef>
          </c:cat>
          <c:val>
            <c:numRef>
              <c:f>Hospitalización!$B$148:$B$153</c:f>
              <c:numCache>
                <c:formatCode>#,##0.0</c:formatCode>
                <c:ptCount val="6"/>
                <c:pt idx="0">
                  <c:v>8.1</c:v>
                </c:pt>
                <c:pt idx="1">
                  <c:v>5.4</c:v>
                </c:pt>
                <c:pt idx="2">
                  <c:v>13.2</c:v>
                </c:pt>
                <c:pt idx="3">
                  <c:v>16.7</c:v>
                </c:pt>
                <c:pt idx="4">
                  <c:v>28.9</c:v>
                </c:pt>
                <c:pt idx="5">
                  <c:v>27.7</c:v>
                </c:pt>
              </c:numCache>
            </c:numRef>
          </c:val>
        </c:ser>
        <c:dLbls>
          <c:showVal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14795944624573"/>
          <c:y val="0.6302332906061161"/>
          <c:w val="0.13112757964078015"/>
          <c:h val="0.3627911859854727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ALTAS POR ÁREAS 2019
</a:t>
            </a:r>
          </a:p>
        </c:rich>
      </c:tx>
      <c:layout>
        <c:manualLayout>
          <c:xMode val="edge"/>
          <c:yMode val="edge"/>
          <c:x val="0.15235792019347039"/>
          <c:y val="2.0361990950226245E-2"/>
        </c:manualLayout>
      </c:layout>
      <c:spPr>
        <a:noFill/>
        <a:ln w="25400">
          <a:noFill/>
        </a:ln>
      </c:spPr>
    </c:title>
    <c:view3D>
      <c:rotY val="60"/>
      <c:perspective val="0"/>
    </c:view3D>
    <c:plotArea>
      <c:layout>
        <c:manualLayout>
          <c:layoutTarget val="inner"/>
          <c:xMode val="edge"/>
          <c:yMode val="edge"/>
          <c:x val="1.2091898428053204E-2"/>
          <c:y val="0.22398214788751844"/>
          <c:w val="0.7726723095525998"/>
          <c:h val="0.57239882237921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5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Hospitalización!$A$196:$A$204</c:f>
              <c:strCache>
                <c:ptCount val="9"/>
                <c:pt idx="0">
                  <c:v>Area I</c:v>
                </c:pt>
                <c:pt idx="1">
                  <c:v>Area II</c:v>
                </c:pt>
                <c:pt idx="2">
                  <c:v>Area III</c:v>
                </c:pt>
                <c:pt idx="3">
                  <c:v>Area IV</c:v>
                </c:pt>
                <c:pt idx="4">
                  <c:v>Area V</c:v>
                </c:pt>
                <c:pt idx="5">
                  <c:v>Area VI</c:v>
                </c:pt>
                <c:pt idx="6">
                  <c:v>Area VII</c:v>
                </c:pt>
                <c:pt idx="7">
                  <c:v>Area VIII</c:v>
                </c:pt>
                <c:pt idx="8">
                  <c:v>Fuera Comunidad</c:v>
                </c:pt>
              </c:strCache>
            </c:strRef>
          </c:cat>
          <c:val>
            <c:numRef>
              <c:f>Hospitalización!$B$196:$B$204</c:f>
              <c:numCache>
                <c:formatCode>0.0</c:formatCode>
                <c:ptCount val="9"/>
                <c:pt idx="0">
                  <c:v>3</c:v>
                </c:pt>
                <c:pt idx="1">
                  <c:v>2.1</c:v>
                </c:pt>
                <c:pt idx="2">
                  <c:v>6.6</c:v>
                </c:pt>
                <c:pt idx="3">
                  <c:v>68.400000000000006</c:v>
                </c:pt>
                <c:pt idx="4">
                  <c:v>8.3000000000000007</c:v>
                </c:pt>
                <c:pt idx="5">
                  <c:v>3.2</c:v>
                </c:pt>
                <c:pt idx="6">
                  <c:v>3.6</c:v>
                </c:pt>
                <c:pt idx="7">
                  <c:v>3.6</c:v>
                </c:pt>
                <c:pt idx="8">
                  <c:v>1.3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27932285368803"/>
          <c:y val="0.20362014702913267"/>
          <c:w val="0.18379685610640872"/>
          <c:h val="0.581448676381515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Evolución Primeras Consultas </a:t>
            </a:r>
          </a:p>
        </c:rich>
      </c:tx>
      <c:layout>
        <c:manualLayout>
          <c:xMode val="edge"/>
          <c:yMode val="edge"/>
          <c:x val="0.27385010207057453"/>
          <c:y val="8.2327919342185543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v>Primeras Ctas</c:v>
          </c:tx>
          <c:cat>
            <c:numRef>
              <c:f>Consultas!$A$73:$A$76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Consultas!$B$73:$B$76</c:f>
              <c:numCache>
                <c:formatCode>#,##0\ _€;[Red]\-#,##0\ _€</c:formatCode>
                <c:ptCount val="4"/>
                <c:pt idx="0">
                  <c:v>176019</c:v>
                </c:pt>
                <c:pt idx="1">
                  <c:v>176769</c:v>
                </c:pt>
                <c:pt idx="2">
                  <c:v>163955</c:v>
                </c:pt>
                <c:pt idx="3">
                  <c:v>162793.39000000001</c:v>
                </c:pt>
              </c:numCache>
            </c:numRef>
          </c:val>
        </c:ser>
        <c:shape val="cylinder"/>
        <c:axId val="120844288"/>
        <c:axId val="120845824"/>
        <c:axId val="0"/>
      </c:bar3DChart>
      <c:catAx>
        <c:axId val="1208442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845824"/>
        <c:crosses val="autoZero"/>
        <c:auto val="1"/>
        <c:lblAlgn val="ctr"/>
        <c:lblOffset val="100"/>
      </c:catAx>
      <c:valAx>
        <c:axId val="120845824"/>
        <c:scaling>
          <c:orientation val="minMax"/>
          <c:min val="155000"/>
        </c:scaling>
        <c:axPos val="l"/>
        <c:majorGridlines/>
        <c:numFmt formatCode="#,##0\ _€;[Red]\-#,##0\ _€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84428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depthPercent val="100"/>
      <c:rAngAx val="1"/>
    </c:view3D>
    <c:floor>
      <c:spPr>
        <a:noFill/>
        <a:ln w="9525">
          <a:noFill/>
        </a:ln>
      </c:spPr>
    </c:floor>
    <c:plotArea>
      <c:layout>
        <c:manualLayout>
          <c:layoutTarget val="inner"/>
          <c:xMode val="edge"/>
          <c:yMode val="edge"/>
          <c:x val="7.6734342620613627E-2"/>
          <c:y val="0.32513969383268715"/>
          <c:w val="0.90643831387368101"/>
          <c:h val="0.54769455214037333"/>
        </c:manualLayout>
      </c:layout>
      <c:bar3DChart>
        <c:barDir val="col"/>
        <c:grouping val="clustered"/>
        <c:ser>
          <c:idx val="0"/>
          <c:order val="0"/>
          <c:cat>
            <c:numRef>
              <c:f>Consultas!$A$73:$A$76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Consultas!$E$73:$E$76</c:f>
              <c:numCache>
                <c:formatCode>0.00</c:formatCode>
                <c:ptCount val="4"/>
                <c:pt idx="0">
                  <c:v>2.4020077378010329</c:v>
                </c:pt>
                <c:pt idx="1">
                  <c:v>2.4461246032958268</c:v>
                </c:pt>
                <c:pt idx="2">
                  <c:v>2.5911683083772985</c:v>
                </c:pt>
                <c:pt idx="3">
                  <c:v>2.6454268198481521</c:v>
                </c:pt>
              </c:numCache>
            </c:numRef>
          </c:val>
        </c:ser>
        <c:ser>
          <c:idx val="1"/>
          <c:order val="1"/>
          <c:tx>
            <c:v>C. Periféricos</c:v>
          </c:tx>
          <c:val>
            <c:numRef>
              <c:f>Consultas!#REF!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hape val="box"/>
        <c:axId val="121046912"/>
        <c:axId val="121048448"/>
        <c:axId val="0"/>
      </c:bar3DChart>
      <c:catAx>
        <c:axId val="1210469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1048448"/>
        <c:crosses val="autoZero"/>
        <c:auto val="1"/>
        <c:lblAlgn val="ctr"/>
        <c:lblOffset val="100"/>
      </c:catAx>
      <c:valAx>
        <c:axId val="121048448"/>
        <c:scaling>
          <c:orientation val="minMax"/>
        </c:scaling>
        <c:axPos val="l"/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104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104775</xdr:rowOff>
    </xdr:from>
    <xdr:to>
      <xdr:col>8</xdr:col>
      <xdr:colOff>647700</xdr:colOff>
      <xdr:row>80</xdr:row>
      <xdr:rowOff>104775</xdr:rowOff>
    </xdr:to>
    <xdr:graphicFrame macro="">
      <xdr:nvGraphicFramePr>
        <xdr:cNvPr id="22935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114</xdr:row>
      <xdr:rowOff>0</xdr:rowOff>
    </xdr:from>
    <xdr:to>
      <xdr:col>5</xdr:col>
      <xdr:colOff>609600</xdr:colOff>
      <xdr:row>125</xdr:row>
      <xdr:rowOff>57150</xdr:rowOff>
    </xdr:to>
    <xdr:graphicFrame macro="">
      <xdr:nvGraphicFramePr>
        <xdr:cNvPr id="229355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895350</xdr:colOff>
      <xdr:row>114</xdr:row>
      <xdr:rowOff>114300</xdr:rowOff>
    </xdr:from>
    <xdr:to>
      <xdr:col>8</xdr:col>
      <xdr:colOff>628650</xdr:colOff>
      <xdr:row>125</xdr:row>
      <xdr:rowOff>76200</xdr:rowOff>
    </xdr:to>
    <xdr:graphicFrame macro="">
      <xdr:nvGraphicFramePr>
        <xdr:cNvPr id="229355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127</xdr:row>
      <xdr:rowOff>9525</xdr:rowOff>
    </xdr:from>
    <xdr:to>
      <xdr:col>5</xdr:col>
      <xdr:colOff>495300</xdr:colOff>
      <xdr:row>143</xdr:row>
      <xdr:rowOff>95250</xdr:rowOff>
    </xdr:to>
    <xdr:graphicFrame macro="">
      <xdr:nvGraphicFramePr>
        <xdr:cNvPr id="2293558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638175</xdr:colOff>
      <xdr:row>127</xdr:row>
      <xdr:rowOff>104775</xdr:rowOff>
    </xdr:from>
    <xdr:to>
      <xdr:col>8</xdr:col>
      <xdr:colOff>581025</xdr:colOff>
      <xdr:row>143</xdr:row>
      <xdr:rowOff>142875</xdr:rowOff>
    </xdr:to>
    <xdr:graphicFrame macro="">
      <xdr:nvGraphicFramePr>
        <xdr:cNvPr id="2293558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114300</xdr:colOff>
      <xdr:row>162</xdr:row>
      <xdr:rowOff>95250</xdr:rowOff>
    </xdr:from>
    <xdr:to>
      <xdr:col>8</xdr:col>
      <xdr:colOff>571500</xdr:colOff>
      <xdr:row>187</xdr:row>
      <xdr:rowOff>142875</xdr:rowOff>
    </xdr:to>
    <xdr:graphicFrame macro="">
      <xdr:nvGraphicFramePr>
        <xdr:cNvPr id="2293559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114300</xdr:colOff>
      <xdr:row>209</xdr:row>
      <xdr:rowOff>152400</xdr:rowOff>
    </xdr:from>
    <xdr:to>
      <xdr:col>8</xdr:col>
      <xdr:colOff>676275</xdr:colOff>
      <xdr:row>235</xdr:row>
      <xdr:rowOff>152400</xdr:rowOff>
    </xdr:to>
    <xdr:graphicFrame macro="">
      <xdr:nvGraphicFramePr>
        <xdr:cNvPr id="2293559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77</xdr:row>
      <xdr:rowOff>257175</xdr:rowOff>
    </xdr:from>
    <xdr:to>
      <xdr:col>4</xdr:col>
      <xdr:colOff>809625</xdr:colOff>
      <xdr:row>77</xdr:row>
      <xdr:rowOff>2838450</xdr:rowOff>
    </xdr:to>
    <xdr:graphicFrame macro="">
      <xdr:nvGraphicFramePr>
        <xdr:cNvPr id="17764955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1152525</xdr:colOff>
      <xdr:row>159</xdr:row>
      <xdr:rowOff>38100</xdr:rowOff>
    </xdr:from>
    <xdr:to>
      <xdr:col>2</xdr:col>
      <xdr:colOff>847725</xdr:colOff>
      <xdr:row>166</xdr:row>
      <xdr:rowOff>66675</xdr:rowOff>
    </xdr:to>
    <xdr:graphicFrame macro="">
      <xdr:nvGraphicFramePr>
        <xdr:cNvPr id="17764956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99</xdr:row>
      <xdr:rowOff>85725</xdr:rowOff>
    </xdr:from>
    <xdr:to>
      <xdr:col>4</xdr:col>
      <xdr:colOff>285750</xdr:colOff>
      <xdr:row>110</xdr:row>
      <xdr:rowOff>133350</xdr:rowOff>
    </xdr:to>
    <xdr:graphicFrame macro="">
      <xdr:nvGraphicFramePr>
        <xdr:cNvPr id="17820245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65</xdr:row>
      <xdr:rowOff>9525</xdr:rowOff>
    </xdr:from>
    <xdr:to>
      <xdr:col>4</xdr:col>
      <xdr:colOff>647700</xdr:colOff>
      <xdr:row>84</xdr:row>
      <xdr:rowOff>219075</xdr:rowOff>
    </xdr:to>
    <xdr:graphicFrame macro="">
      <xdr:nvGraphicFramePr>
        <xdr:cNvPr id="17820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238125</xdr:rowOff>
    </xdr:from>
    <xdr:to>
      <xdr:col>4</xdr:col>
      <xdr:colOff>228600</xdr:colOff>
      <xdr:row>35</xdr:row>
      <xdr:rowOff>133350</xdr:rowOff>
    </xdr:to>
    <xdr:graphicFrame macro="">
      <xdr:nvGraphicFramePr>
        <xdr:cNvPr id="178604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36</xdr:row>
      <xdr:rowOff>76200</xdr:rowOff>
    </xdr:from>
    <xdr:to>
      <xdr:col>4</xdr:col>
      <xdr:colOff>209550</xdr:colOff>
      <xdr:row>54</xdr:row>
      <xdr:rowOff>57150</xdr:rowOff>
    </xdr:to>
    <xdr:graphicFrame macro="">
      <xdr:nvGraphicFramePr>
        <xdr:cNvPr id="178604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70</xdr:row>
      <xdr:rowOff>171450</xdr:rowOff>
    </xdr:from>
    <xdr:to>
      <xdr:col>4</xdr:col>
      <xdr:colOff>66675</xdr:colOff>
      <xdr:row>79</xdr:row>
      <xdr:rowOff>28575</xdr:rowOff>
    </xdr:to>
    <xdr:graphicFrame macro="">
      <xdr:nvGraphicFramePr>
        <xdr:cNvPr id="178604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0.55351</cdr:x>
      <cdr:y>0.49217</cdr:y>
    </cdr:from>
    <cdr:to>
      <cdr:x>0.70669</cdr:x>
      <cdr:y>0.61381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83" y="1765764"/>
          <a:ext cx="1109638" cy="42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54864" tIns="41148" rIns="54864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 sz="2425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s-ES" sz="2425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0.49853</cdr:x>
      <cdr:y>0.4849</cdr:y>
    </cdr:from>
    <cdr:to>
      <cdr:x>0.53501</cdr:x>
      <cdr:y>0.57669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4520" y="1793875"/>
          <a:ext cx="259266" cy="333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96</xdr:row>
      <xdr:rowOff>0</xdr:rowOff>
    </xdr:from>
    <xdr:to>
      <xdr:col>4</xdr:col>
      <xdr:colOff>1257300</xdr:colOff>
      <xdr:row>110</xdr:row>
      <xdr:rowOff>114300</xdr:rowOff>
    </xdr:to>
    <xdr:graphicFrame macro="">
      <xdr:nvGraphicFramePr>
        <xdr:cNvPr id="178635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1104900</xdr:colOff>
      <xdr:row>27</xdr:row>
      <xdr:rowOff>57150</xdr:rowOff>
    </xdr:from>
    <xdr:to>
      <xdr:col>5</xdr:col>
      <xdr:colOff>219075</xdr:colOff>
      <xdr:row>41</xdr:row>
      <xdr:rowOff>47625</xdr:rowOff>
    </xdr:to>
    <xdr:graphicFrame macro="">
      <xdr:nvGraphicFramePr>
        <xdr:cNvPr id="178635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1009650</xdr:colOff>
      <xdr:row>60</xdr:row>
      <xdr:rowOff>104775</xdr:rowOff>
    </xdr:from>
    <xdr:to>
      <xdr:col>4</xdr:col>
      <xdr:colOff>1019175</xdr:colOff>
      <xdr:row>72</xdr:row>
      <xdr:rowOff>161925</xdr:rowOff>
    </xdr:to>
    <xdr:graphicFrame macro="">
      <xdr:nvGraphicFramePr>
        <xdr:cNvPr id="1786354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eno\cdg\Comun\SIAE\2019\SIAE%20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.2-3"/>
      <sheetName val="PAG.4-6"/>
      <sheetName val="PAG.7-10"/>
      <sheetName val="SALAS RADIOLOGIA"/>
      <sheetName val="Trasplantes"/>
      <sheetName val="EQUIPOS"/>
      <sheetName val="Hoja2"/>
    </sheetNames>
    <sheetDataSet>
      <sheetData sheetId="0" refreshError="1"/>
      <sheetData sheetId="1">
        <row r="16">
          <cell r="O16">
            <v>26</v>
          </cell>
        </row>
        <row r="17">
          <cell r="O17">
            <v>57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07"/>
  <sheetViews>
    <sheetView tabSelected="1" view="pageBreakPreview" zoomScale="90" zoomScaleNormal="80" zoomScaleSheetLayoutView="90" workbookViewId="0">
      <selection sqref="A1:I1"/>
    </sheetView>
  </sheetViews>
  <sheetFormatPr baseColWidth="10" defaultRowHeight="12.75"/>
  <cols>
    <col min="1" max="1" width="41.5703125" customWidth="1"/>
    <col min="2" max="2" width="12.42578125" customWidth="1"/>
    <col min="3" max="4" width="8.7109375" hidden="1" customWidth="1"/>
    <col min="5" max="5" width="6.7109375" hidden="1" customWidth="1"/>
    <col min="6" max="6" width="20.28515625" customWidth="1"/>
    <col min="7" max="7" width="22.42578125" customWidth="1"/>
    <col min="8" max="8" width="13" customWidth="1"/>
    <col min="11" max="11" width="18.7109375" customWidth="1"/>
    <col min="12" max="15" width="7.7109375" customWidth="1"/>
    <col min="16" max="17" width="9.7109375" customWidth="1"/>
    <col min="18" max="19" width="7.7109375" customWidth="1"/>
    <col min="22" max="22" width="21.5703125" customWidth="1"/>
    <col min="23" max="23" width="19.140625" customWidth="1"/>
  </cols>
  <sheetData>
    <row r="1" spans="1:11" ht="24.95" customHeight="1">
      <c r="A1" s="444" t="s">
        <v>293</v>
      </c>
      <c r="B1" s="444"/>
      <c r="C1" s="444"/>
      <c r="D1" s="444"/>
      <c r="E1" s="444"/>
      <c r="F1" s="444"/>
      <c r="G1" s="444"/>
      <c r="H1" s="444"/>
      <c r="I1" s="444"/>
    </row>
    <row r="5" spans="1:11" ht="19.5">
      <c r="G5" s="5"/>
      <c r="H5" s="6"/>
    </row>
    <row r="6" spans="1:11" ht="19.5">
      <c r="A6" s="445" t="s">
        <v>725</v>
      </c>
      <c r="B6" s="445"/>
      <c r="C6" s="445"/>
      <c r="D6" s="445"/>
      <c r="E6" s="445"/>
      <c r="F6" s="445"/>
      <c r="G6" s="4"/>
      <c r="H6" s="7"/>
    </row>
    <row r="7" spans="1:11" ht="30" customHeight="1">
      <c r="A7" s="130" t="s">
        <v>387</v>
      </c>
      <c r="B7" s="125" t="s">
        <v>254</v>
      </c>
      <c r="C7" s="126" t="s">
        <v>256</v>
      </c>
      <c r="D7" s="126" t="s">
        <v>257</v>
      </c>
      <c r="E7" s="126" t="s">
        <v>258</v>
      </c>
      <c r="F7" s="127" t="s">
        <v>3</v>
      </c>
      <c r="G7" s="128" t="s">
        <v>4</v>
      </c>
      <c r="H7" s="129" t="s">
        <v>264</v>
      </c>
      <c r="I7" s="405"/>
    </row>
    <row r="8" spans="1:11" ht="30" customHeight="1">
      <c r="A8" s="135" t="s">
        <v>142</v>
      </c>
      <c r="B8" s="125"/>
      <c r="C8" s="126"/>
      <c r="D8" s="126"/>
      <c r="E8" s="126"/>
      <c r="F8" s="127"/>
      <c r="G8" s="128"/>
      <c r="H8" s="129"/>
    </row>
    <row r="9" spans="1:11" ht="30" customHeight="1">
      <c r="A9" s="112" t="s">
        <v>56</v>
      </c>
      <c r="B9" s="421">
        <v>86.808493150684939</v>
      </c>
      <c r="C9" s="422"/>
      <c r="D9" s="422"/>
      <c r="E9" s="422"/>
      <c r="F9" s="423">
        <v>3157</v>
      </c>
      <c r="G9" s="424">
        <v>8.34</v>
      </c>
      <c r="H9" s="425">
        <v>83.458786622103133</v>
      </c>
    </row>
    <row r="10" spans="1:11" ht="24.95" customHeight="1">
      <c r="A10" s="112" t="s">
        <v>37</v>
      </c>
      <c r="B10" s="421">
        <v>19.949863013698629</v>
      </c>
      <c r="C10" s="422"/>
      <c r="D10" s="422"/>
      <c r="E10" s="422"/>
      <c r="F10" s="423">
        <v>759</v>
      </c>
      <c r="G10" s="424">
        <v>8.9</v>
      </c>
      <c r="H10" s="425">
        <v>91.191780821917817</v>
      </c>
    </row>
    <row r="11" spans="1:11" ht="24.95" customHeight="1">
      <c r="A11" s="112" t="s">
        <v>66</v>
      </c>
      <c r="B11" s="218">
        <v>82.578356164383564</v>
      </c>
      <c r="C11" s="422"/>
      <c r="D11" s="422"/>
      <c r="E11" s="422"/>
      <c r="F11" s="423">
        <v>3029</v>
      </c>
      <c r="G11" s="424">
        <v>9.9</v>
      </c>
      <c r="H11" s="425">
        <v>104.80373974407038</v>
      </c>
    </row>
    <row r="12" spans="1:11" ht="24.95" customHeight="1">
      <c r="A12" s="112" t="s">
        <v>141</v>
      </c>
      <c r="B12" s="430"/>
      <c r="C12" s="422"/>
      <c r="D12" s="422"/>
      <c r="E12" s="422"/>
      <c r="F12" s="423">
        <v>2345</v>
      </c>
      <c r="G12" s="424">
        <v>5.4</v>
      </c>
      <c r="H12" s="430"/>
    </row>
    <row r="13" spans="1:11" ht="24.95" customHeight="1">
      <c r="A13" s="112" t="s">
        <v>337</v>
      </c>
      <c r="B13" s="421">
        <v>77.236712328767112</v>
      </c>
      <c r="C13" s="422"/>
      <c r="D13" s="422"/>
      <c r="E13" s="422"/>
      <c r="F13" s="423">
        <v>2664</v>
      </c>
      <c r="G13" s="424">
        <v>8.3000000000000007</v>
      </c>
      <c r="H13" s="425">
        <v>79.041835453365223</v>
      </c>
    </row>
    <row r="14" spans="1:11" ht="24.95" customHeight="1">
      <c r="A14" s="112" t="s">
        <v>425</v>
      </c>
      <c r="B14" s="421">
        <v>24.427123287671236</v>
      </c>
      <c r="C14" s="422"/>
      <c r="D14" s="422"/>
      <c r="E14" s="422"/>
      <c r="F14" s="423">
        <v>33</v>
      </c>
      <c r="G14" s="424">
        <v>88.1</v>
      </c>
      <c r="H14" s="425">
        <v>102.74902141118673</v>
      </c>
    </row>
    <row r="15" spans="1:11" ht="24.95" customHeight="1">
      <c r="A15" s="112" t="s">
        <v>338</v>
      </c>
      <c r="B15" s="421">
        <v>33.966027397260277</v>
      </c>
      <c r="C15" s="422"/>
      <c r="D15" s="422"/>
      <c r="E15" s="422"/>
      <c r="F15" s="423">
        <v>820</v>
      </c>
      <c r="G15" s="424">
        <v>14.3</v>
      </c>
      <c r="H15" s="425">
        <v>95.510421371878422</v>
      </c>
    </row>
    <row r="16" spans="1:11" ht="24.95" customHeight="1">
      <c r="A16" s="112" t="s">
        <v>339</v>
      </c>
      <c r="B16" s="421">
        <v>76.184383561643827</v>
      </c>
      <c r="C16" s="422"/>
      <c r="D16" s="422"/>
      <c r="E16" s="422"/>
      <c r="F16" s="423">
        <v>3739</v>
      </c>
      <c r="G16" s="424">
        <v>8.6999999999999993</v>
      </c>
      <c r="H16" s="425">
        <v>118.67027722936065</v>
      </c>
      <c r="K16" s="3"/>
    </row>
    <row r="17" spans="1:13" ht="24.95" customHeight="1">
      <c r="A17" s="133" t="s">
        <v>342</v>
      </c>
      <c r="B17" s="109"/>
      <c r="C17" s="1"/>
      <c r="D17" s="1"/>
      <c r="E17" s="1"/>
      <c r="F17" s="124"/>
      <c r="G17" s="196"/>
      <c r="H17" s="110"/>
      <c r="K17" s="426"/>
    </row>
    <row r="18" spans="1:13" ht="24.95" customHeight="1">
      <c r="A18" s="112" t="s">
        <v>416</v>
      </c>
      <c r="B18" s="218">
        <v>2.9915068493150687</v>
      </c>
      <c r="C18" s="428"/>
      <c r="D18" s="428"/>
      <c r="E18" s="428"/>
      <c r="F18" s="429">
        <v>0</v>
      </c>
      <c r="G18" s="196">
        <v>25.7</v>
      </c>
      <c r="H18" s="110">
        <v>15.342465753424658</v>
      </c>
    </row>
    <row r="19" spans="1:13" ht="24.95" customHeight="1">
      <c r="A19" s="112" t="s">
        <v>415</v>
      </c>
      <c r="B19" s="218">
        <v>4</v>
      </c>
      <c r="C19" s="428"/>
      <c r="D19" s="428"/>
      <c r="E19" s="428"/>
      <c r="F19" s="429">
        <v>22</v>
      </c>
      <c r="G19" s="196">
        <v>7.6</v>
      </c>
      <c r="H19" s="110">
        <v>11.027397260273974</v>
      </c>
      <c r="J19" s="426"/>
    </row>
    <row r="20" spans="1:13" ht="24.95" customHeight="1">
      <c r="A20" s="112" t="s">
        <v>74</v>
      </c>
      <c r="B20" s="218">
        <v>32.090000000000003</v>
      </c>
      <c r="C20" s="428"/>
      <c r="D20" s="428"/>
      <c r="E20" s="428"/>
      <c r="F20" s="429">
        <v>1646</v>
      </c>
      <c r="G20" s="196">
        <v>8.6999999999999993</v>
      </c>
      <c r="H20" s="110">
        <v>123.31335616438356</v>
      </c>
    </row>
    <row r="21" spans="1:13" ht="24.95" customHeight="1">
      <c r="A21" s="112" t="s">
        <v>144</v>
      </c>
      <c r="B21" s="218">
        <v>5</v>
      </c>
      <c r="C21" s="428"/>
      <c r="D21" s="428"/>
      <c r="E21" s="428"/>
      <c r="F21" s="429">
        <v>136</v>
      </c>
      <c r="G21" s="196">
        <v>7.4</v>
      </c>
      <c r="H21" s="110">
        <v>62.301369863013697</v>
      </c>
    </row>
    <row r="22" spans="1:13" ht="24.95" customHeight="1">
      <c r="A22" s="112" t="s">
        <v>145</v>
      </c>
      <c r="B22" s="218">
        <v>24.99</v>
      </c>
      <c r="C22" s="428"/>
      <c r="D22" s="428"/>
      <c r="E22" s="428"/>
      <c r="F22" s="429">
        <v>717</v>
      </c>
      <c r="G22" s="196">
        <v>13.3</v>
      </c>
      <c r="H22" s="110">
        <v>105.25622302987713</v>
      </c>
    </row>
    <row r="23" spans="1:13" ht="24.95" customHeight="1">
      <c r="A23" s="112" t="s">
        <v>158</v>
      </c>
      <c r="B23" s="218">
        <v>4.28</v>
      </c>
      <c r="C23" s="428"/>
      <c r="D23" s="428"/>
      <c r="E23" s="428"/>
      <c r="F23" s="429">
        <v>43</v>
      </c>
      <c r="G23" s="196">
        <v>1.9</v>
      </c>
      <c r="H23" s="110">
        <v>5.2</v>
      </c>
    </row>
    <row r="24" spans="1:13" ht="24.95" customHeight="1">
      <c r="A24" s="112" t="s">
        <v>149</v>
      </c>
      <c r="B24" s="218">
        <v>30.79</v>
      </c>
      <c r="C24" s="428"/>
      <c r="D24" s="428"/>
      <c r="E24" s="428"/>
      <c r="F24" s="429">
        <v>665</v>
      </c>
      <c r="G24" s="196">
        <v>10.6</v>
      </c>
      <c r="H24" s="110">
        <v>61.3</v>
      </c>
    </row>
    <row r="25" spans="1:13" ht="24.95" customHeight="1">
      <c r="A25" s="112" t="s">
        <v>148</v>
      </c>
      <c r="B25" s="430"/>
      <c r="C25" s="428"/>
      <c r="D25" s="428"/>
      <c r="E25" s="428"/>
      <c r="F25" s="429">
        <v>23</v>
      </c>
      <c r="G25" s="196">
        <v>1</v>
      </c>
      <c r="H25" s="430"/>
    </row>
    <row r="26" spans="1:13" ht="24.95" customHeight="1">
      <c r="A26" s="112" t="s">
        <v>151</v>
      </c>
      <c r="B26" s="218">
        <v>3.98</v>
      </c>
      <c r="C26" s="428"/>
      <c r="D26" s="428"/>
      <c r="E26" s="428"/>
      <c r="F26" s="429">
        <v>43</v>
      </c>
      <c r="G26" s="196">
        <v>9.8000000000000007</v>
      </c>
      <c r="H26" s="110">
        <v>27.7</v>
      </c>
    </row>
    <row r="27" spans="1:13" ht="24.95" customHeight="1">
      <c r="A27" s="112" t="s">
        <v>71</v>
      </c>
      <c r="B27" s="218">
        <v>64.56</v>
      </c>
      <c r="C27" s="428"/>
      <c r="D27" s="428"/>
      <c r="E27" s="428"/>
      <c r="F27" s="429">
        <v>3003</v>
      </c>
      <c r="G27" s="196">
        <v>9</v>
      </c>
      <c r="H27" s="110">
        <v>109.4306955901823</v>
      </c>
    </row>
    <row r="28" spans="1:13" ht="24.95" customHeight="1">
      <c r="A28" s="112" t="s">
        <v>72</v>
      </c>
      <c r="B28" s="218">
        <v>5.99</v>
      </c>
      <c r="C28" s="428"/>
      <c r="D28" s="428"/>
      <c r="E28" s="428"/>
      <c r="F28" s="429">
        <v>402</v>
      </c>
      <c r="G28" s="196">
        <v>5.6</v>
      </c>
      <c r="H28" s="110">
        <v>103.30143321580658</v>
      </c>
    </row>
    <row r="29" spans="1:13" ht="24.95" customHeight="1">
      <c r="A29" s="112" t="s">
        <v>143</v>
      </c>
      <c r="B29" s="218">
        <v>19.95</v>
      </c>
      <c r="C29" s="428"/>
      <c r="D29" s="428"/>
      <c r="E29" s="428"/>
      <c r="F29" s="429">
        <v>1153</v>
      </c>
      <c r="G29" s="196">
        <v>4.8</v>
      </c>
      <c r="H29" s="110">
        <v>77.388963660834449</v>
      </c>
    </row>
    <row r="30" spans="1:13" ht="24.95" customHeight="1">
      <c r="A30" s="112" t="s">
        <v>73</v>
      </c>
      <c r="B30" s="218">
        <v>35.950000000000003</v>
      </c>
      <c r="C30" s="428"/>
      <c r="D30" s="428"/>
      <c r="E30" s="428"/>
      <c r="F30" s="429">
        <v>1180</v>
      </c>
      <c r="G30" s="196">
        <v>13.2</v>
      </c>
      <c r="H30" s="110">
        <v>119.75249373233051</v>
      </c>
    </row>
    <row r="31" spans="1:13" ht="24.95" customHeight="1">
      <c r="A31" s="112" t="s">
        <v>159</v>
      </c>
      <c r="B31" s="218">
        <v>21.8</v>
      </c>
      <c r="C31" s="428"/>
      <c r="D31" s="428"/>
      <c r="E31" s="428"/>
      <c r="F31" s="429">
        <v>870</v>
      </c>
      <c r="G31" s="196">
        <v>3.7</v>
      </c>
      <c r="H31" s="110">
        <v>40.361506360299657</v>
      </c>
      <c r="M31" s="317" t="s">
        <v>259</v>
      </c>
    </row>
    <row r="32" spans="1:13" ht="24.95" customHeight="1">
      <c r="A32" s="112" t="s">
        <v>75</v>
      </c>
      <c r="B32" s="218">
        <v>24.99</v>
      </c>
      <c r="C32" s="428"/>
      <c r="D32" s="428"/>
      <c r="E32" s="428"/>
      <c r="F32" s="429">
        <v>1176</v>
      </c>
      <c r="G32" s="196">
        <v>5.3</v>
      </c>
      <c r="H32" s="110">
        <v>67.670079586064759</v>
      </c>
    </row>
    <row r="33" spans="1:8" ht="24.95" customHeight="1">
      <c r="A33" s="112" t="s">
        <v>147</v>
      </c>
      <c r="B33" s="218">
        <v>3.99</v>
      </c>
      <c r="C33" s="428"/>
      <c r="D33" s="428"/>
      <c r="E33" s="428"/>
      <c r="F33" s="429">
        <v>119</v>
      </c>
      <c r="G33" s="196">
        <v>3.4</v>
      </c>
      <c r="H33" s="110">
        <v>28.004667444574093</v>
      </c>
    </row>
    <row r="34" spans="1:8" ht="24.95" customHeight="1">
      <c r="A34" s="112" t="s">
        <v>153</v>
      </c>
      <c r="B34" s="218">
        <v>71.635068493150698</v>
      </c>
      <c r="C34" s="428"/>
      <c r="D34" s="428"/>
      <c r="E34" s="428"/>
      <c r="F34" s="429">
        <v>2430</v>
      </c>
      <c r="G34" s="196">
        <v>10.5</v>
      </c>
      <c r="H34" s="110">
        <v>98.627747946211372</v>
      </c>
    </row>
    <row r="35" spans="1:8" ht="24.95" customHeight="1">
      <c r="A35" s="112" t="s">
        <v>78</v>
      </c>
      <c r="B35" s="218">
        <v>33</v>
      </c>
      <c r="C35" s="428"/>
      <c r="D35" s="428"/>
      <c r="E35" s="428"/>
      <c r="F35" s="429">
        <v>2228</v>
      </c>
      <c r="G35" s="196">
        <v>3.6</v>
      </c>
      <c r="H35" s="110">
        <v>60.655873806558738</v>
      </c>
    </row>
    <row r="36" spans="1:8" ht="24.95" customHeight="1">
      <c r="A36" s="112" t="s">
        <v>38</v>
      </c>
      <c r="B36" s="218">
        <v>35.49</v>
      </c>
      <c r="C36" s="428"/>
      <c r="D36" s="428"/>
      <c r="E36" s="428"/>
      <c r="F36" s="429">
        <v>1733</v>
      </c>
      <c r="G36" s="196">
        <v>5.7</v>
      </c>
      <c r="H36" s="110">
        <v>76.521672005866691</v>
      </c>
    </row>
    <row r="37" spans="1:8" ht="24.95" customHeight="1">
      <c r="A37" s="112" t="s">
        <v>426</v>
      </c>
      <c r="B37" s="218">
        <v>32.020000000000003</v>
      </c>
      <c r="C37" s="428"/>
      <c r="D37" s="428"/>
      <c r="E37" s="428"/>
      <c r="F37" s="429">
        <v>882</v>
      </c>
      <c r="G37" s="196">
        <v>10.1</v>
      </c>
      <c r="H37" s="110">
        <v>82.8</v>
      </c>
    </row>
    <row r="38" spans="1:8" ht="24.95" customHeight="1">
      <c r="A38" s="133" t="s">
        <v>77</v>
      </c>
      <c r="B38" s="109"/>
      <c r="C38" s="1"/>
      <c r="D38" s="1"/>
      <c r="E38" s="1"/>
      <c r="F38" s="124"/>
      <c r="G38" s="131"/>
      <c r="H38" s="110"/>
    </row>
    <row r="39" spans="1:8" ht="24.95" customHeight="1">
      <c r="A39" s="116" t="s">
        <v>79</v>
      </c>
      <c r="B39" s="427">
        <v>47.99</v>
      </c>
      <c r="C39" s="1"/>
      <c r="D39" s="1"/>
      <c r="E39" s="1"/>
      <c r="F39" s="124"/>
      <c r="G39" s="131"/>
      <c r="H39" s="111"/>
    </row>
    <row r="40" spans="1:8" ht="24.95" customHeight="1">
      <c r="A40" s="116" t="s">
        <v>80</v>
      </c>
      <c r="B40" s="427">
        <v>7.94</v>
      </c>
      <c r="C40" s="8"/>
      <c r="D40" s="8"/>
      <c r="E40" s="8"/>
      <c r="F40" s="124"/>
      <c r="G40" s="131"/>
      <c r="H40" s="110"/>
    </row>
    <row r="41" spans="1:8" ht="30" customHeight="1">
      <c r="B41" s="119"/>
      <c r="C41" s="97"/>
      <c r="D41" s="97"/>
      <c r="E41" s="97"/>
      <c r="F41" s="124"/>
      <c r="G41" s="131"/>
      <c r="H41" s="115"/>
    </row>
    <row r="42" spans="1:8" ht="30" customHeight="1">
      <c r="A42" s="37" t="s">
        <v>255</v>
      </c>
      <c r="B42" s="189">
        <v>954.37</v>
      </c>
      <c r="C42" s="39"/>
      <c r="D42" s="39"/>
      <c r="E42" s="39"/>
      <c r="F42" s="189">
        <f>SUM(F9:F41)</f>
        <v>35017</v>
      </c>
      <c r="G42" s="190">
        <v>8.5299999999999994</v>
      </c>
      <c r="H42" s="191">
        <v>85.6</v>
      </c>
    </row>
    <row r="43" spans="1:8">
      <c r="B43" s="119"/>
      <c r="F43" s="98"/>
    </row>
    <row r="46" spans="1:8">
      <c r="B46" s="119"/>
    </row>
    <row r="52" spans="1:9">
      <c r="A52" s="2" t="s">
        <v>259</v>
      </c>
    </row>
    <row r="53" spans="1:9" ht="24.95" customHeight="1">
      <c r="A53" s="2" t="s">
        <v>259</v>
      </c>
    </row>
    <row r="54" spans="1:9" ht="24.95" customHeight="1">
      <c r="A54" s="149" t="s">
        <v>726</v>
      </c>
      <c r="B54" s="149"/>
      <c r="C54" s="150"/>
      <c r="D54" s="150"/>
      <c r="E54" s="150"/>
      <c r="F54" s="150"/>
      <c r="G54" s="80"/>
      <c r="H54" s="80"/>
      <c r="I54" s="80"/>
    </row>
    <row r="55" spans="1:9" ht="24.95" customHeight="1">
      <c r="G55" s="405"/>
    </row>
    <row r="56" spans="1:9" ht="24.95" customHeight="1"/>
    <row r="57" spans="1:9" ht="24.95" customHeight="1">
      <c r="B57" s="96" t="s">
        <v>51</v>
      </c>
    </row>
    <row r="58" spans="1:9" ht="24.95" customHeight="1">
      <c r="A58" t="s">
        <v>271</v>
      </c>
      <c r="B58" s="111">
        <v>88.746279104122962</v>
      </c>
    </row>
    <row r="59" spans="1:9" ht="24.95" customHeight="1">
      <c r="A59" t="s">
        <v>272</v>
      </c>
      <c r="B59" s="111">
        <v>92.230721821411734</v>
      </c>
    </row>
    <row r="60" spans="1:9" ht="24.95" customHeight="1">
      <c r="A60" t="s">
        <v>273</v>
      </c>
      <c r="B60" s="111">
        <v>87.612679057265552</v>
      </c>
    </row>
    <row r="61" spans="1:9" ht="24.95" customHeight="1">
      <c r="A61" t="s">
        <v>274</v>
      </c>
      <c r="B61" s="111">
        <v>85.159261513491586</v>
      </c>
    </row>
    <row r="62" spans="1:9" ht="24.95" customHeight="1">
      <c r="A62" t="s">
        <v>275</v>
      </c>
      <c r="B62" s="111">
        <v>89.024989355778999</v>
      </c>
    </row>
    <row r="63" spans="1:9" ht="24.95" customHeight="1">
      <c r="A63" t="s">
        <v>276</v>
      </c>
      <c r="B63" s="111">
        <v>90.157034731555498</v>
      </c>
    </row>
    <row r="64" spans="1:9" ht="24.95" customHeight="1">
      <c r="A64" t="s">
        <v>277</v>
      </c>
      <c r="B64" s="111">
        <v>85.033164538905922</v>
      </c>
    </row>
    <row r="65" spans="1:6" ht="24.95" customHeight="1">
      <c r="A65" t="s">
        <v>278</v>
      </c>
      <c r="B65" s="111">
        <v>78.049583588083294</v>
      </c>
    </row>
    <row r="66" spans="1:6" ht="24.95" customHeight="1">
      <c r="A66" t="s">
        <v>279</v>
      </c>
      <c r="B66" s="111">
        <v>84.081160717615916</v>
      </c>
    </row>
    <row r="67" spans="1:6" ht="24.95" customHeight="1">
      <c r="A67" t="s">
        <v>280</v>
      </c>
      <c r="B67" s="111">
        <v>82.360706790332415</v>
      </c>
    </row>
    <row r="68" spans="1:6" ht="24.95" customHeight="1">
      <c r="A68" t="s">
        <v>281</v>
      </c>
      <c r="B68" s="111">
        <v>84.113080516625445</v>
      </c>
    </row>
    <row r="69" spans="1:6" ht="24.95" customHeight="1">
      <c r="A69" t="s">
        <v>282</v>
      </c>
      <c r="B69" s="111">
        <v>80.310275857167511</v>
      </c>
    </row>
    <row r="70" spans="1:6" ht="24.95" customHeight="1">
      <c r="A70" t="s">
        <v>259</v>
      </c>
      <c r="B70" s="151"/>
      <c r="F70" t="s">
        <v>7</v>
      </c>
    </row>
    <row r="71" spans="1:6" ht="24.95" customHeight="1">
      <c r="A71" s="39" t="s">
        <v>283</v>
      </c>
      <c r="B71" s="191">
        <v>85.584391522589698</v>
      </c>
    </row>
    <row r="72" spans="1:6" ht="24.95" customHeight="1">
      <c r="A72" t="s">
        <v>259</v>
      </c>
    </row>
    <row r="73" spans="1:6" ht="24.95" customHeight="1"/>
    <row r="74" spans="1:6" ht="24.95" customHeight="1">
      <c r="A74" s="37"/>
      <c r="B74" s="38"/>
      <c r="C74" s="38"/>
      <c r="D74" s="38"/>
      <c r="E74" s="38"/>
      <c r="F74" s="38"/>
    </row>
    <row r="75" spans="1:6" ht="24.95" customHeight="1"/>
    <row r="76" spans="1:6" ht="24.95" customHeight="1"/>
    <row r="103" spans="1:9" ht="19.5">
      <c r="A103" s="139" t="s">
        <v>284</v>
      </c>
      <c r="G103" s="405"/>
    </row>
    <row r="104" spans="1:9" ht="30" customHeight="1">
      <c r="B104" s="141" t="s">
        <v>288</v>
      </c>
      <c r="C104" s="141"/>
      <c r="D104" s="141"/>
      <c r="E104" s="141"/>
      <c r="F104" s="141" t="s">
        <v>45</v>
      </c>
      <c r="G104" s="141" t="s">
        <v>285</v>
      </c>
      <c r="H104" s="141" t="s">
        <v>286</v>
      </c>
      <c r="I104" s="141" t="s">
        <v>287</v>
      </c>
    </row>
    <row r="105" spans="1:9" ht="30" customHeight="1">
      <c r="B105" s="192"/>
      <c r="C105" s="192"/>
      <c r="D105" s="192"/>
      <c r="E105" s="192"/>
      <c r="F105" s="192"/>
      <c r="G105" s="192"/>
      <c r="H105" s="192"/>
      <c r="I105" s="192"/>
    </row>
    <row r="106" spans="1:9" ht="30" customHeight="1">
      <c r="A106" s="96"/>
      <c r="B106" s="193"/>
      <c r="C106" s="194"/>
      <c r="D106" s="194"/>
      <c r="E106" s="194"/>
      <c r="F106" s="194"/>
      <c r="G106" s="194"/>
      <c r="H106" s="151"/>
      <c r="I106" s="151"/>
    </row>
    <row r="107" spans="1:9" ht="30" customHeight="1">
      <c r="B107" s="202">
        <v>2016</v>
      </c>
      <c r="C107" s="194"/>
      <c r="D107" s="194"/>
      <c r="E107" s="194"/>
      <c r="F107" s="194">
        <v>953</v>
      </c>
      <c r="G107" s="194">
        <v>34339</v>
      </c>
      <c r="H107" s="111">
        <v>87.4</v>
      </c>
      <c r="I107" s="197">
        <v>8.9600000000000009</v>
      </c>
    </row>
    <row r="108" spans="1:9" ht="30" customHeight="1">
      <c r="B108" s="202">
        <v>2017</v>
      </c>
      <c r="C108" s="194"/>
      <c r="D108" s="194"/>
      <c r="E108" s="194"/>
      <c r="F108" s="194">
        <v>955</v>
      </c>
      <c r="G108" s="194">
        <v>34496</v>
      </c>
      <c r="H108" s="111">
        <v>86.2</v>
      </c>
      <c r="I108" s="197">
        <v>8.75</v>
      </c>
    </row>
    <row r="109" spans="1:9" ht="30" customHeight="1">
      <c r="B109" s="202">
        <v>2018</v>
      </c>
      <c r="C109" s="194"/>
      <c r="D109" s="194"/>
      <c r="E109" s="194"/>
      <c r="F109" s="194">
        <v>951</v>
      </c>
      <c r="G109" s="194">
        <v>34516</v>
      </c>
      <c r="H109" s="111">
        <v>84.4</v>
      </c>
      <c r="I109" s="197">
        <v>8.5399999999999991</v>
      </c>
    </row>
    <row r="110" spans="1:9" ht="30" customHeight="1">
      <c r="B110" s="202">
        <v>2019</v>
      </c>
      <c r="F110" s="194">
        <v>954</v>
      </c>
      <c r="G110" s="194">
        <v>35017</v>
      </c>
      <c r="H110" s="111">
        <v>85.6</v>
      </c>
      <c r="I110" s="197">
        <v>8.5299999999999994</v>
      </c>
    </row>
    <row r="111" spans="1:9" ht="30" customHeight="1">
      <c r="B111" s="202"/>
      <c r="F111" s="194"/>
      <c r="G111" s="194"/>
      <c r="H111" s="111"/>
      <c r="I111" s="197"/>
    </row>
    <row r="112" spans="1:9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spans="1:7" ht="30" customHeight="1"/>
    <row r="130" spans="1:7" ht="30" customHeight="1"/>
    <row r="131" spans="1:7" ht="30" customHeight="1"/>
    <row r="132" spans="1:7" ht="30" customHeight="1"/>
    <row r="133" spans="1:7" ht="30" customHeight="1"/>
    <row r="134" spans="1:7" ht="30" customHeight="1"/>
    <row r="135" spans="1:7" ht="30" customHeight="1"/>
    <row r="136" spans="1:7" ht="30" customHeight="1"/>
    <row r="141" spans="1:7" s="211" customFormat="1">
      <c r="A141"/>
      <c r="B141"/>
      <c r="C141"/>
      <c r="D141"/>
      <c r="E141"/>
      <c r="F141"/>
      <c r="G141"/>
    </row>
    <row r="145" spans="1:9" ht="38.25" customHeight="1">
      <c r="A145" s="140" t="s">
        <v>577</v>
      </c>
    </row>
    <row r="146" spans="1:9" ht="24.95" customHeight="1">
      <c r="A146" s="217" t="s">
        <v>259</v>
      </c>
      <c r="F146" s="123"/>
    </row>
    <row r="147" spans="1:9" ht="24.95" customHeight="1">
      <c r="A147" s="195"/>
      <c r="B147" s="55" t="s">
        <v>584</v>
      </c>
      <c r="G147" s="367"/>
      <c r="H147" s="405"/>
    </row>
    <row r="148" spans="1:9" ht="24.95" customHeight="1">
      <c r="A148" s="195" t="s">
        <v>578</v>
      </c>
      <c r="B148" s="368">
        <v>8.1</v>
      </c>
      <c r="G148" s="367"/>
    </row>
    <row r="149" spans="1:9" ht="24.95" customHeight="1">
      <c r="A149" s="195" t="s">
        <v>579</v>
      </c>
      <c r="B149" s="368">
        <v>5.4</v>
      </c>
      <c r="G149" s="367"/>
    </row>
    <row r="150" spans="1:9" ht="24.95" customHeight="1">
      <c r="A150" s="195" t="s">
        <v>580</v>
      </c>
      <c r="B150" s="368">
        <v>13.2</v>
      </c>
      <c r="G150" s="367"/>
    </row>
    <row r="151" spans="1:9" ht="24.95" customHeight="1">
      <c r="A151" s="195" t="s">
        <v>581</v>
      </c>
      <c r="B151" s="368">
        <v>16.7</v>
      </c>
      <c r="G151" s="367"/>
      <c r="I151" s="99">
        <v>38820</v>
      </c>
    </row>
    <row r="152" spans="1:9" ht="24.95" customHeight="1">
      <c r="A152" s="195" t="s">
        <v>582</v>
      </c>
      <c r="B152" s="368">
        <v>28.9</v>
      </c>
      <c r="G152" s="367"/>
    </row>
    <row r="153" spans="1:9" ht="24.95" customHeight="1">
      <c r="A153" s="195" t="s">
        <v>583</v>
      </c>
      <c r="B153" s="368">
        <v>27.7</v>
      </c>
      <c r="G153" s="367"/>
    </row>
    <row r="154" spans="1:9" ht="24.95" customHeight="1">
      <c r="B154" s="94" t="s">
        <v>259</v>
      </c>
      <c r="F154" s="94"/>
      <c r="G154" s="94"/>
    </row>
    <row r="155" spans="1:9" ht="24.95" customHeight="1">
      <c r="A155" s="38"/>
      <c r="B155" s="56"/>
    </row>
    <row r="156" spans="1:9" ht="24.95" customHeight="1"/>
    <row r="191" spans="2:6">
      <c r="B191" s="211"/>
      <c r="F191" s="123"/>
    </row>
    <row r="193" spans="1:8" ht="19.5">
      <c r="A193" s="227" t="s">
        <v>22</v>
      </c>
      <c r="H193" s="405"/>
    </row>
    <row r="195" spans="1:8" ht="15.75">
      <c r="A195" s="195"/>
      <c r="B195" s="55" t="s">
        <v>289</v>
      </c>
    </row>
    <row r="196" spans="1:8" ht="24.95" customHeight="1">
      <c r="A196" s="39" t="s">
        <v>23</v>
      </c>
      <c r="B196" s="372">
        <v>3</v>
      </c>
    </row>
    <row r="197" spans="1:8" ht="24.95" customHeight="1">
      <c r="A197" s="39" t="s">
        <v>24</v>
      </c>
      <c r="B197" s="372">
        <v>2.1</v>
      </c>
    </row>
    <row r="198" spans="1:8" ht="24.95" customHeight="1">
      <c r="A198" s="39" t="s">
        <v>25</v>
      </c>
      <c r="B198" s="372">
        <v>6.6</v>
      </c>
    </row>
    <row r="199" spans="1:8" ht="24.95" customHeight="1">
      <c r="A199" s="39" t="s">
        <v>26</v>
      </c>
      <c r="B199" s="372">
        <v>68.400000000000006</v>
      </c>
    </row>
    <row r="200" spans="1:8" ht="24.95" customHeight="1">
      <c r="A200" s="39" t="s">
        <v>27</v>
      </c>
      <c r="B200" s="372">
        <v>8.3000000000000007</v>
      </c>
    </row>
    <row r="201" spans="1:8" ht="24.95" customHeight="1">
      <c r="A201" s="39" t="s">
        <v>28</v>
      </c>
      <c r="B201" s="372">
        <v>3.2</v>
      </c>
    </row>
    <row r="202" spans="1:8" ht="24.95" customHeight="1">
      <c r="A202" s="39" t="s">
        <v>29</v>
      </c>
      <c r="B202" s="372">
        <v>3.6</v>
      </c>
    </row>
    <row r="203" spans="1:8" ht="24.95" customHeight="1">
      <c r="A203" s="39" t="s">
        <v>30</v>
      </c>
      <c r="B203" s="372">
        <v>3.6</v>
      </c>
    </row>
    <row r="204" spans="1:8" ht="24.95" customHeight="1">
      <c r="A204" s="39" t="s">
        <v>31</v>
      </c>
      <c r="B204" s="372">
        <v>1.3</v>
      </c>
    </row>
    <row r="205" spans="1:8">
      <c r="B205" s="350"/>
    </row>
    <row r="206" spans="1:8">
      <c r="B206" s="95"/>
    </row>
    <row r="207" spans="1:8">
      <c r="B207" s="94"/>
    </row>
  </sheetData>
  <mergeCells count="2">
    <mergeCell ref="A1:I1"/>
    <mergeCell ref="A6:F6"/>
  </mergeCells>
  <phoneticPr fontId="0" type="noConversion"/>
  <pageMargins left="0.63" right="0.59055118110236227" top="0.16" bottom="0.41" header="0" footer="0"/>
  <pageSetup paperSize="9" scale="67" orientation="portrait" horizontalDpi="300" verticalDpi="300" r:id="rId1"/>
  <headerFooter alignWithMargins="0">
    <oddFooter xml:space="preserve">&amp;L     &amp;C  </oddFooter>
  </headerFooter>
  <rowBreaks count="5" manualBreakCount="5">
    <brk id="3" max="16383" man="1"/>
    <brk id="49" max="8" man="1"/>
    <brk id="101" max="9" man="1"/>
    <brk id="138" max="9" man="1"/>
    <brk id="19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G92"/>
  <sheetViews>
    <sheetView view="pageBreakPreview" zoomScale="90" zoomScaleNormal="80" zoomScaleSheetLayoutView="90" workbookViewId="0">
      <selection sqref="A1:E1"/>
    </sheetView>
  </sheetViews>
  <sheetFormatPr baseColWidth="10" defaultRowHeight="12.75"/>
  <cols>
    <col min="1" max="1" width="33.5703125" customWidth="1"/>
    <col min="2" max="3" width="17.28515625" customWidth="1"/>
    <col min="4" max="4" width="15.85546875" customWidth="1"/>
    <col min="5" max="5" width="24.5703125" customWidth="1"/>
  </cols>
  <sheetData>
    <row r="1" spans="1:7" ht="24.75">
      <c r="A1" s="444" t="s">
        <v>290</v>
      </c>
      <c r="B1" s="444"/>
      <c r="C1" s="444"/>
      <c r="D1" s="444"/>
      <c r="E1" s="444"/>
    </row>
    <row r="2" spans="1:7" ht="24.75">
      <c r="A2" s="40"/>
      <c r="B2" s="40"/>
      <c r="C2" s="40"/>
      <c r="D2" s="40"/>
    </row>
    <row r="3" spans="1:7" ht="24.75">
      <c r="A3" s="40"/>
      <c r="B3" s="40"/>
      <c r="C3" s="40"/>
      <c r="D3" s="40"/>
    </row>
    <row r="4" spans="1:7" ht="24.75">
      <c r="A4" s="40"/>
      <c r="B4" s="40"/>
      <c r="C4" s="40"/>
      <c r="D4" s="40"/>
    </row>
    <row r="5" spans="1:7" ht="24.75">
      <c r="A5" s="40"/>
      <c r="B5" s="40"/>
      <c r="C5" s="40"/>
      <c r="D5" s="40"/>
      <c r="E5" s="405"/>
    </row>
    <row r="6" spans="1:7" ht="20.100000000000001" customHeight="1">
      <c r="A6" s="446" t="s">
        <v>723</v>
      </c>
      <c r="B6" s="446"/>
      <c r="C6" s="446"/>
      <c r="D6" s="446"/>
      <c r="E6" s="446"/>
    </row>
    <row r="7" spans="1:7" ht="20.100000000000001" customHeight="1">
      <c r="A7" s="10"/>
      <c r="B7" s="11"/>
      <c r="C7" s="11"/>
      <c r="D7" s="11"/>
      <c r="E7" s="11"/>
    </row>
    <row r="8" spans="1:7" s="217" customFormat="1" ht="20.100000000000001" customHeight="1">
      <c r="A8" s="214"/>
      <c r="B8" s="215"/>
      <c r="C8" s="216"/>
      <c r="D8" s="216"/>
      <c r="E8" s="216"/>
    </row>
    <row r="9" spans="1:7" ht="24.95" customHeight="1">
      <c r="A9" s="136" t="s">
        <v>423</v>
      </c>
      <c r="B9" s="137" t="s">
        <v>267</v>
      </c>
      <c r="C9" s="137" t="s">
        <v>268</v>
      </c>
      <c r="D9" s="137" t="s">
        <v>265</v>
      </c>
      <c r="E9" s="138" t="s">
        <v>269</v>
      </c>
    </row>
    <row r="10" spans="1:7" ht="24.95" customHeight="1">
      <c r="A10" s="134" t="s">
        <v>142</v>
      </c>
      <c r="B10" s="13"/>
      <c r="C10" s="13"/>
      <c r="D10" s="13"/>
      <c r="E10" s="14"/>
    </row>
    <row r="11" spans="1:7" ht="24.95" customHeight="1">
      <c r="A11" s="112" t="s">
        <v>6</v>
      </c>
      <c r="B11" s="413">
        <v>8449</v>
      </c>
      <c r="C11" s="414">
        <v>13870</v>
      </c>
      <c r="D11" s="17">
        <f t="shared" ref="D11:D18" si="0">SUM(B11:C11)</f>
        <v>22319</v>
      </c>
      <c r="E11" s="18">
        <f>C11/B11</f>
        <v>1.6416143922357675</v>
      </c>
    </row>
    <row r="12" spans="1:7" ht="24.95" customHeight="1">
      <c r="A12" s="112" t="s">
        <v>39</v>
      </c>
      <c r="B12" s="415">
        <v>1507</v>
      </c>
      <c r="C12" s="414">
        <v>9090</v>
      </c>
      <c r="D12" s="17">
        <f t="shared" si="0"/>
        <v>10597</v>
      </c>
      <c r="E12" s="18">
        <f t="shared" ref="E12:E18" si="1">C12/B12</f>
        <v>6.0318513603185133</v>
      </c>
    </row>
    <row r="13" spans="1:7" ht="24.95" customHeight="1">
      <c r="A13" s="112" t="s">
        <v>66</v>
      </c>
      <c r="B13" s="414">
        <v>8059</v>
      </c>
      <c r="C13" s="414">
        <v>24634</v>
      </c>
      <c r="D13" s="17">
        <f t="shared" si="0"/>
        <v>32693</v>
      </c>
      <c r="E13" s="18">
        <f t="shared" si="1"/>
        <v>3.0567067874426108</v>
      </c>
    </row>
    <row r="14" spans="1:7" ht="24.95" customHeight="1">
      <c r="A14" s="112" t="s">
        <v>141</v>
      </c>
      <c r="B14" s="213">
        <v>5519</v>
      </c>
      <c r="C14" s="414">
        <v>16407</v>
      </c>
      <c r="D14" s="17">
        <f t="shared" si="0"/>
        <v>21926</v>
      </c>
      <c r="E14" s="18">
        <f t="shared" si="1"/>
        <v>2.9728211632542125</v>
      </c>
      <c r="G14" s="412"/>
    </row>
    <row r="15" spans="1:7" ht="24.95" customHeight="1">
      <c r="A15" s="116" t="s">
        <v>67</v>
      </c>
      <c r="B15" s="414">
        <v>7363</v>
      </c>
      <c r="C15" s="414">
        <v>20667</v>
      </c>
      <c r="D15" s="17">
        <f t="shared" si="0"/>
        <v>28030</v>
      </c>
      <c r="E15" s="18">
        <f>C15/B15</f>
        <v>2.8068721988319978</v>
      </c>
      <c r="G15" s="211"/>
    </row>
    <row r="16" spans="1:7" ht="24.95" customHeight="1">
      <c r="A16" s="116" t="s">
        <v>150</v>
      </c>
      <c r="B16" s="416">
        <v>11498</v>
      </c>
      <c r="C16" s="414">
        <v>17905</v>
      </c>
      <c r="D16" s="17">
        <f>SUM(B16:C16)</f>
        <v>29403</v>
      </c>
      <c r="E16" s="18">
        <f>C16/B16</f>
        <v>1.5572273438858932</v>
      </c>
    </row>
    <row r="17" spans="1:7" ht="24.95" customHeight="1">
      <c r="A17" s="112" t="s">
        <v>68</v>
      </c>
      <c r="B17" s="414">
        <v>6698</v>
      </c>
      <c r="C17" s="414">
        <v>38288</v>
      </c>
      <c r="D17" s="17">
        <f t="shared" si="0"/>
        <v>44986</v>
      </c>
      <c r="E17" s="18">
        <f t="shared" si="1"/>
        <v>5.7163332338011346</v>
      </c>
    </row>
    <row r="18" spans="1:7" ht="24.95" customHeight="1">
      <c r="A18" s="112" t="s">
        <v>69</v>
      </c>
      <c r="B18" s="414">
        <v>3011</v>
      </c>
      <c r="C18" s="414">
        <v>9409</v>
      </c>
      <c r="D18" s="17">
        <f t="shared" si="0"/>
        <v>12420</v>
      </c>
      <c r="E18" s="18">
        <f t="shared" si="1"/>
        <v>3.1248754566589172</v>
      </c>
    </row>
    <row r="19" spans="1:7" ht="24.95" customHeight="1">
      <c r="A19" s="133" t="s">
        <v>329</v>
      </c>
      <c r="B19" s="16"/>
      <c r="C19" s="16" t="s">
        <v>259</v>
      </c>
      <c r="D19" s="17"/>
      <c r="E19" s="18" t="s">
        <v>585</v>
      </c>
      <c r="G19" s="211"/>
    </row>
    <row r="20" spans="1:7" ht="24.95" customHeight="1">
      <c r="A20" s="353" t="s">
        <v>70</v>
      </c>
      <c r="B20" s="417">
        <v>1025.3900000000001</v>
      </c>
      <c r="C20" s="418">
        <v>820</v>
      </c>
      <c r="D20" s="17">
        <f t="shared" ref="D20:D37" si="2">SUM(B20:C20)</f>
        <v>1845.39</v>
      </c>
      <c r="E20" s="18">
        <f t="shared" ref="E20:E37" si="3">C20/B20</f>
        <v>0.79969572552882306</v>
      </c>
      <c r="G20" s="98"/>
    </row>
    <row r="21" spans="1:7" ht="24.95" customHeight="1">
      <c r="A21" s="353" t="s">
        <v>71</v>
      </c>
      <c r="B21" s="417">
        <v>5944</v>
      </c>
      <c r="C21" s="414">
        <v>16617</v>
      </c>
      <c r="D21" s="17">
        <f t="shared" si="2"/>
        <v>22561</v>
      </c>
      <c r="E21" s="18">
        <f t="shared" si="3"/>
        <v>2.7955921938088828</v>
      </c>
      <c r="G21" s="98"/>
    </row>
    <row r="22" spans="1:7" ht="24.95" customHeight="1">
      <c r="A22" s="353" t="s">
        <v>72</v>
      </c>
      <c r="B22" s="417">
        <v>5140</v>
      </c>
      <c r="C22" s="414">
        <v>5063</v>
      </c>
      <c r="D22" s="17">
        <f t="shared" si="2"/>
        <v>10203</v>
      </c>
      <c r="E22" s="18">
        <f t="shared" si="3"/>
        <v>0.98501945525291834</v>
      </c>
      <c r="G22" s="98"/>
    </row>
    <row r="23" spans="1:7" ht="24.95" customHeight="1">
      <c r="A23" s="353" t="s">
        <v>143</v>
      </c>
      <c r="B23" s="417">
        <v>3248</v>
      </c>
      <c r="C23" s="414">
        <v>12338</v>
      </c>
      <c r="D23" s="17">
        <f t="shared" si="2"/>
        <v>15586</v>
      </c>
      <c r="E23" s="18">
        <f t="shared" si="3"/>
        <v>3.7986453201970445</v>
      </c>
      <c r="G23" s="98"/>
    </row>
    <row r="24" spans="1:7" ht="24.95" customHeight="1">
      <c r="A24" s="353" t="s">
        <v>73</v>
      </c>
      <c r="B24" s="417">
        <v>3804</v>
      </c>
      <c r="C24" s="414">
        <v>5014</v>
      </c>
      <c r="D24" s="17">
        <f t="shared" si="2"/>
        <v>8818</v>
      </c>
      <c r="E24" s="18">
        <f t="shared" si="3"/>
        <v>1.3180862250262881</v>
      </c>
      <c r="F24" s="405"/>
      <c r="G24" s="411"/>
    </row>
    <row r="25" spans="1:7" ht="24.95" customHeight="1">
      <c r="A25" s="353" t="s">
        <v>415</v>
      </c>
      <c r="B25" s="417">
        <v>15094</v>
      </c>
      <c r="C25" s="414">
        <v>13910</v>
      </c>
      <c r="D25" s="17">
        <f t="shared" si="2"/>
        <v>29004</v>
      </c>
      <c r="E25" s="18">
        <f t="shared" si="3"/>
        <v>0.92155823506028889</v>
      </c>
      <c r="G25" s="98"/>
    </row>
    <row r="26" spans="1:7" ht="24.95" customHeight="1">
      <c r="A26" s="353" t="s">
        <v>74</v>
      </c>
      <c r="B26" s="416">
        <v>7000</v>
      </c>
      <c r="C26" s="414">
        <v>21421</v>
      </c>
      <c r="D26" s="17">
        <f t="shared" si="2"/>
        <v>28421</v>
      </c>
      <c r="E26" s="18">
        <f t="shared" si="3"/>
        <v>3.0601428571428571</v>
      </c>
      <c r="G26" s="98"/>
    </row>
    <row r="27" spans="1:7" ht="24.95" customHeight="1">
      <c r="A27" s="353" t="s">
        <v>144</v>
      </c>
      <c r="B27" s="417">
        <v>3721</v>
      </c>
      <c r="C27" s="414">
        <v>11450</v>
      </c>
      <c r="D27" s="17">
        <f t="shared" si="2"/>
        <v>15171</v>
      </c>
      <c r="E27" s="18">
        <f t="shared" si="3"/>
        <v>3.0771298038161783</v>
      </c>
      <c r="G27" s="98"/>
    </row>
    <row r="28" spans="1:7" ht="24.95" customHeight="1">
      <c r="A28" s="353" t="s">
        <v>145</v>
      </c>
      <c r="B28" s="417">
        <v>2182</v>
      </c>
      <c r="C28" s="414">
        <v>12656</v>
      </c>
      <c r="D28" s="17">
        <f t="shared" si="2"/>
        <v>14838</v>
      </c>
      <c r="E28" s="18">
        <f t="shared" si="3"/>
        <v>5.8001833180568285</v>
      </c>
      <c r="G28" s="98"/>
    </row>
    <row r="29" spans="1:7" ht="24.95" customHeight="1">
      <c r="A29" s="353" t="s">
        <v>424</v>
      </c>
      <c r="B29" s="44">
        <v>2083</v>
      </c>
      <c r="C29" s="16">
        <v>740</v>
      </c>
      <c r="D29" s="17">
        <f t="shared" si="2"/>
        <v>2823</v>
      </c>
      <c r="E29" s="18">
        <f t="shared" si="3"/>
        <v>0.35525684109457512</v>
      </c>
      <c r="G29" s="98"/>
    </row>
    <row r="30" spans="1:7" ht="24.95" customHeight="1">
      <c r="A30" s="353" t="s">
        <v>146</v>
      </c>
      <c r="B30" s="417">
        <v>950</v>
      </c>
      <c r="C30" s="414">
        <v>1182</v>
      </c>
      <c r="D30" s="17">
        <f>SUM(B30:C30)</f>
        <v>2132</v>
      </c>
      <c r="E30" s="18">
        <f>C30/B30</f>
        <v>1.2442105263157894</v>
      </c>
      <c r="G30" s="98"/>
    </row>
    <row r="31" spans="1:7" ht="24.95" customHeight="1">
      <c r="A31" s="353" t="s">
        <v>75</v>
      </c>
      <c r="B31" s="417">
        <v>9896</v>
      </c>
      <c r="C31" s="414">
        <v>16538</v>
      </c>
      <c r="D31" s="17">
        <f t="shared" si="2"/>
        <v>26434</v>
      </c>
      <c r="E31" s="18">
        <f t="shared" si="3"/>
        <v>1.6711802748585287</v>
      </c>
      <c r="G31" s="98"/>
    </row>
    <row r="32" spans="1:7" ht="24.95" customHeight="1">
      <c r="A32" s="353" t="s">
        <v>147</v>
      </c>
      <c r="B32" s="419">
        <v>14384</v>
      </c>
      <c r="C32" s="351">
        <v>37941</v>
      </c>
      <c r="D32" s="352">
        <f t="shared" si="2"/>
        <v>52325</v>
      </c>
      <c r="E32" s="354">
        <f t="shared" si="3"/>
        <v>2.637722469410456</v>
      </c>
      <c r="G32" s="98"/>
    </row>
    <row r="33" spans="1:7" ht="24.95" customHeight="1">
      <c r="A33" s="353" t="s">
        <v>148</v>
      </c>
      <c r="B33" s="417">
        <v>2263</v>
      </c>
      <c r="C33" s="414">
        <v>13454</v>
      </c>
      <c r="D33" s="17">
        <f t="shared" si="2"/>
        <v>15717</v>
      </c>
      <c r="E33" s="18">
        <f t="shared" si="3"/>
        <v>5.9452054794520546</v>
      </c>
      <c r="G33" s="98"/>
    </row>
    <row r="34" spans="1:7" ht="24.95" customHeight="1">
      <c r="A34" s="353" t="s">
        <v>149</v>
      </c>
      <c r="B34" s="417">
        <v>2027</v>
      </c>
      <c r="C34" s="414">
        <v>26220</v>
      </c>
      <c r="D34" s="17">
        <f t="shared" si="2"/>
        <v>28247</v>
      </c>
      <c r="E34" s="18">
        <f t="shared" si="3"/>
        <v>12.935372471632956</v>
      </c>
      <c r="G34" s="98"/>
    </row>
    <row r="35" spans="1:7" ht="24.95" customHeight="1">
      <c r="A35" s="353" t="s">
        <v>151</v>
      </c>
      <c r="B35" s="417">
        <v>2709</v>
      </c>
      <c r="C35" s="414">
        <v>7230</v>
      </c>
      <c r="D35" s="17">
        <f t="shared" si="2"/>
        <v>9939</v>
      </c>
      <c r="E35" s="18">
        <f t="shared" si="3"/>
        <v>2.6688815060908082</v>
      </c>
      <c r="G35" s="98"/>
    </row>
    <row r="36" spans="1:7" ht="24.95" customHeight="1">
      <c r="A36" s="353" t="s">
        <v>152</v>
      </c>
      <c r="B36" s="417">
        <v>7229</v>
      </c>
      <c r="C36" s="414">
        <v>28471</v>
      </c>
      <c r="D36" s="17">
        <f t="shared" si="2"/>
        <v>35700</v>
      </c>
      <c r="E36" s="18">
        <f t="shared" si="3"/>
        <v>3.9384423848388437</v>
      </c>
      <c r="G36" s="98"/>
    </row>
    <row r="37" spans="1:7" ht="24.95" customHeight="1">
      <c r="A37" s="353" t="s">
        <v>153</v>
      </c>
      <c r="B37" s="417">
        <v>8040</v>
      </c>
      <c r="C37" s="414">
        <v>22230</v>
      </c>
      <c r="D37" s="17">
        <f t="shared" si="2"/>
        <v>30270</v>
      </c>
      <c r="E37" s="18">
        <f t="shared" si="3"/>
        <v>2.7649253731343282</v>
      </c>
      <c r="G37" s="98"/>
    </row>
    <row r="38" spans="1:7" ht="24.95" customHeight="1">
      <c r="A38" s="353" t="s">
        <v>40</v>
      </c>
      <c r="B38" s="417">
        <v>4240</v>
      </c>
      <c r="C38" s="414">
        <v>17539</v>
      </c>
      <c r="D38" s="17">
        <f>SUM(B38:C38)</f>
        <v>21779</v>
      </c>
      <c r="E38" s="18">
        <f>C38/B38</f>
        <v>4.1365566037735846</v>
      </c>
      <c r="G38" s="98"/>
    </row>
    <row r="39" spans="1:7" ht="24.95" customHeight="1">
      <c r="A39" s="353" t="s">
        <v>41</v>
      </c>
      <c r="B39" s="417">
        <v>134</v>
      </c>
      <c r="C39" s="414">
        <v>2064</v>
      </c>
      <c r="D39" s="17">
        <f>SUM(B39:C39)</f>
        <v>2198</v>
      </c>
      <c r="E39" s="18">
        <f>C39/B39</f>
        <v>15.402985074626866</v>
      </c>
      <c r="G39" s="98"/>
    </row>
    <row r="40" spans="1:7">
      <c r="A40" s="15"/>
      <c r="B40" s="98"/>
      <c r="C40" s="98"/>
    </row>
    <row r="41" spans="1:7">
      <c r="A41" s="15"/>
      <c r="B41" s="98"/>
      <c r="C41" t="s">
        <v>259</v>
      </c>
    </row>
    <row r="42" spans="1:7" ht="19.5">
      <c r="A42" s="19" t="s">
        <v>259</v>
      </c>
      <c r="B42" s="20"/>
      <c r="C42" s="20"/>
      <c r="D42" s="21"/>
      <c r="E42" s="22" t="s">
        <v>259</v>
      </c>
    </row>
    <row r="43" spans="1:7" ht="19.5">
      <c r="A43" s="19"/>
      <c r="B43" s="20"/>
      <c r="C43" s="20"/>
      <c r="D43" s="21"/>
      <c r="E43" s="22"/>
    </row>
    <row r="44" spans="1:7" ht="19.5">
      <c r="A44" s="446" t="s">
        <v>266</v>
      </c>
      <c r="B44" s="446"/>
      <c r="C44" s="446"/>
      <c r="D44" s="446"/>
      <c r="E44" s="446"/>
    </row>
    <row r="45" spans="1:7" ht="15.75">
      <c r="A45" s="10" t="s">
        <v>259</v>
      </c>
      <c r="B45" s="23" t="s">
        <v>259</v>
      </c>
      <c r="C45" s="24"/>
      <c r="D45" s="24"/>
      <c r="E45" s="420"/>
    </row>
    <row r="46" spans="1:7" ht="15.75">
      <c r="A46" s="10"/>
      <c r="B46" s="23"/>
      <c r="C46" s="24"/>
      <c r="D46" s="24"/>
      <c r="E46" s="25"/>
    </row>
    <row r="47" spans="1:7" ht="19.5">
      <c r="A47" s="136" t="s">
        <v>253</v>
      </c>
      <c r="B47" s="137" t="s">
        <v>267</v>
      </c>
      <c r="C47" s="137" t="s">
        <v>268</v>
      </c>
      <c r="D47" s="137" t="s">
        <v>265</v>
      </c>
      <c r="E47" s="138" t="s">
        <v>269</v>
      </c>
    </row>
    <row r="48" spans="1:7" ht="19.5">
      <c r="A48" s="19"/>
      <c r="B48" s="20"/>
      <c r="C48" s="20"/>
      <c r="D48" s="21"/>
      <c r="E48" s="22"/>
    </row>
    <row r="49" spans="1:5" ht="24.95" customHeight="1">
      <c r="A49" s="26" t="s">
        <v>270</v>
      </c>
      <c r="B49" s="27"/>
      <c r="C49" s="27"/>
      <c r="D49" s="28" t="s">
        <v>259</v>
      </c>
      <c r="E49" s="29" t="s">
        <v>259</v>
      </c>
    </row>
    <row r="50" spans="1:5" ht="24.95" customHeight="1">
      <c r="A50" s="112" t="s">
        <v>154</v>
      </c>
      <c r="B50" s="16">
        <v>476</v>
      </c>
      <c r="C50" s="17">
        <v>50</v>
      </c>
      <c r="D50" s="17">
        <f>B50+C50</f>
        <v>526</v>
      </c>
      <c r="E50" s="18">
        <f>C50/B50</f>
        <v>0.10504201680672269</v>
      </c>
    </row>
    <row r="51" spans="1:5" ht="24.95" customHeight="1">
      <c r="A51" s="112" t="s">
        <v>155</v>
      </c>
      <c r="B51" s="351">
        <v>7609</v>
      </c>
      <c r="C51" s="352">
        <v>6146</v>
      </c>
      <c r="D51" s="17">
        <f>B51+C51</f>
        <v>13755</v>
      </c>
      <c r="E51" s="18">
        <f>C51/B51</f>
        <v>0.80772769089236429</v>
      </c>
    </row>
    <row r="52" spans="1:5" ht="24.95" customHeight="1">
      <c r="A52" s="112" t="s">
        <v>75</v>
      </c>
      <c r="B52" s="16">
        <v>612</v>
      </c>
      <c r="C52" s="17">
        <v>241</v>
      </c>
      <c r="D52" s="17">
        <f>B52+C52</f>
        <v>853</v>
      </c>
      <c r="E52" s="18">
        <f>C52/B52</f>
        <v>0.3937908496732026</v>
      </c>
    </row>
    <row r="53" spans="1:5" ht="24.95" customHeight="1">
      <c r="A53" s="112" t="s">
        <v>156</v>
      </c>
      <c r="B53" s="16">
        <v>879</v>
      </c>
      <c r="C53" s="17">
        <v>1053</v>
      </c>
      <c r="D53" s="17">
        <f>B53+C53</f>
        <v>1932</v>
      </c>
      <c r="E53" s="18">
        <f>C53/B53</f>
        <v>1.1979522184300342</v>
      </c>
    </row>
    <row r="54" spans="1:5" ht="24.95" customHeight="1">
      <c r="A54" s="112" t="s">
        <v>157</v>
      </c>
      <c r="B54" s="16">
        <v>0</v>
      </c>
      <c r="C54" s="17">
        <v>0</v>
      </c>
      <c r="D54" s="17">
        <f>B54+C54</f>
        <v>0</v>
      </c>
      <c r="E54" s="18" t="e">
        <f>C54/B54</f>
        <v>#DIV/0!</v>
      </c>
    </row>
    <row r="55" spans="1:5" ht="18" customHeight="1">
      <c r="A55" s="15" t="s">
        <v>259</v>
      </c>
      <c r="B55" s="16"/>
      <c r="C55" s="16"/>
      <c r="D55" s="17" t="s">
        <v>259</v>
      </c>
      <c r="E55" s="18" t="s">
        <v>259</v>
      </c>
    </row>
    <row r="56" spans="1:5">
      <c r="A56" s="132"/>
      <c r="B56" s="31"/>
      <c r="C56" s="31"/>
      <c r="D56" s="31" t="s">
        <v>259</v>
      </c>
      <c r="E56" s="32" t="s">
        <v>259</v>
      </c>
    </row>
    <row r="57" spans="1:5">
      <c r="B57" s="98"/>
      <c r="C57" s="98"/>
    </row>
    <row r="59" spans="1:5" ht="20.100000000000001" customHeight="1">
      <c r="A59" s="33" t="s">
        <v>52</v>
      </c>
      <c r="B59" s="34">
        <f>SUM(B11:B55)</f>
        <v>162793.39000000001</v>
      </c>
      <c r="C59" s="34">
        <f>SUM(C11:C55)</f>
        <v>430658</v>
      </c>
      <c r="D59" s="34">
        <f>C59+B59</f>
        <v>593451.39</v>
      </c>
      <c r="E59" s="35">
        <f>C59/B59</f>
        <v>2.6454268198481521</v>
      </c>
    </row>
    <row r="61" spans="1:5">
      <c r="A61" s="98"/>
      <c r="C61" t="s">
        <v>259</v>
      </c>
      <c r="D61" s="98"/>
    </row>
    <row r="62" spans="1:5">
      <c r="B62" s="98"/>
      <c r="C62" s="98" t="s">
        <v>259</v>
      </c>
    </row>
    <row r="64" spans="1:5" ht="19.5">
      <c r="A64" s="140" t="s">
        <v>284</v>
      </c>
    </row>
    <row r="67" spans="1:5" ht="24.95" customHeight="1">
      <c r="A67" s="56"/>
      <c r="B67" s="98"/>
      <c r="C67" s="98"/>
      <c r="D67" s="41"/>
      <c r="E67" s="405"/>
    </row>
    <row r="68" spans="1:5" ht="15.75">
      <c r="A68" s="39" t="s">
        <v>527</v>
      </c>
    </row>
    <row r="71" spans="1:5">
      <c r="B71" s="141" t="s">
        <v>267</v>
      </c>
      <c r="C71" s="141" t="s">
        <v>291</v>
      </c>
      <c r="D71" s="141" t="s">
        <v>265</v>
      </c>
      <c r="E71" s="141" t="s">
        <v>265</v>
      </c>
    </row>
    <row r="72" spans="1:5">
      <c r="A72" s="41"/>
      <c r="B72" s="41"/>
      <c r="C72" s="41"/>
      <c r="D72" s="42"/>
    </row>
    <row r="73" spans="1:5" ht="25.15" customHeight="1">
      <c r="A73" s="56">
        <v>2016</v>
      </c>
      <c r="B73" s="41">
        <v>176019</v>
      </c>
      <c r="C73" s="41">
        <v>422799</v>
      </c>
      <c r="D73" s="41">
        <v>598818</v>
      </c>
      <c r="E73" s="197">
        <v>2.4020077378010329</v>
      </c>
    </row>
    <row r="74" spans="1:5" ht="25.15" customHeight="1">
      <c r="A74" s="56">
        <v>2017</v>
      </c>
      <c r="B74" s="41">
        <v>176769</v>
      </c>
      <c r="C74" s="41">
        <v>432399</v>
      </c>
      <c r="D74" s="41">
        <v>609168</v>
      </c>
      <c r="E74" s="197">
        <v>2.4461246032958268</v>
      </c>
    </row>
    <row r="75" spans="1:5" ht="25.15" customHeight="1">
      <c r="A75" s="56">
        <v>2018</v>
      </c>
      <c r="B75" s="41">
        <v>163955</v>
      </c>
      <c r="C75" s="41">
        <v>424835</v>
      </c>
      <c r="D75" s="41">
        <v>588790</v>
      </c>
      <c r="E75" s="197">
        <v>2.5911683083772985</v>
      </c>
    </row>
    <row r="76" spans="1:5" ht="25.15" customHeight="1">
      <c r="A76" s="56">
        <v>2019</v>
      </c>
      <c r="B76" s="41">
        <v>162793.39000000001</v>
      </c>
      <c r="C76" s="41">
        <v>430658</v>
      </c>
      <c r="D76" s="41">
        <v>593451.39</v>
      </c>
      <c r="E76" s="197">
        <v>2.6454268198481521</v>
      </c>
    </row>
    <row r="78" spans="1:5" ht="233.25" customHeight="1"/>
    <row r="79" spans="1:5" ht="33.75" customHeight="1"/>
    <row r="80" spans="1:5" ht="18" customHeight="1"/>
    <row r="82" spans="1:5" ht="19.5">
      <c r="A82" s="447" t="s">
        <v>530</v>
      </c>
      <c r="B82" s="447"/>
      <c r="C82" s="447"/>
      <c r="D82" s="447"/>
      <c r="E82" s="447"/>
    </row>
    <row r="83" spans="1:5">
      <c r="B83" s="405"/>
    </row>
    <row r="85" spans="1:5">
      <c r="A85" s="317" t="s">
        <v>589</v>
      </c>
      <c r="B85" s="1">
        <v>14639</v>
      </c>
    </row>
    <row r="86" spans="1:5">
      <c r="A86" s="317" t="s">
        <v>531</v>
      </c>
      <c r="B86" s="1">
        <v>3081</v>
      </c>
    </row>
    <row r="87" spans="1:5">
      <c r="A87" s="317" t="s">
        <v>588</v>
      </c>
      <c r="B87" s="1">
        <v>5141</v>
      </c>
    </row>
    <row r="88" spans="1:5">
      <c r="A88" s="317" t="s">
        <v>587</v>
      </c>
      <c r="B88" s="1">
        <v>2833</v>
      </c>
    </row>
    <row r="89" spans="1:5">
      <c r="A89" s="317" t="s">
        <v>586</v>
      </c>
      <c r="B89" s="1">
        <v>1098</v>
      </c>
    </row>
    <row r="90" spans="1:5">
      <c r="A90" s="317" t="s">
        <v>590</v>
      </c>
      <c r="B90" s="1">
        <v>81</v>
      </c>
    </row>
    <row r="91" spans="1:5">
      <c r="A91" s="317" t="s">
        <v>592</v>
      </c>
      <c r="B91" s="1">
        <v>4212</v>
      </c>
    </row>
    <row r="92" spans="1:5" ht="27" customHeight="1">
      <c r="A92" s="38" t="s">
        <v>591</v>
      </c>
      <c r="B92" s="370">
        <f>SUM(B85:B91)</f>
        <v>31085</v>
      </c>
    </row>
  </sheetData>
  <mergeCells count="4">
    <mergeCell ref="A44:E44"/>
    <mergeCell ref="A6:E6"/>
    <mergeCell ref="A1:E1"/>
    <mergeCell ref="A82:E82"/>
  </mergeCells>
  <phoneticPr fontId="0" type="noConversion"/>
  <pageMargins left="1.1299999999999999" right="0.75" top="0.56999999999999995" bottom="0.56000000000000005" header="0" footer="0"/>
  <pageSetup paperSize="9" scale="60" orientation="portrait" horizontalDpi="300" verticalDpi="300" r:id="rId1"/>
  <headerFooter alignWithMargins="0"/>
  <rowBreaks count="3" manualBreakCount="3">
    <brk id="41" max="16383" man="1"/>
    <brk id="62" max="16383" man="1"/>
    <brk id="1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Q135"/>
  <sheetViews>
    <sheetView view="pageBreakPreview" zoomScale="90" zoomScaleNormal="90" zoomScaleSheetLayoutView="90" workbookViewId="0">
      <selection sqref="A1:E1"/>
    </sheetView>
  </sheetViews>
  <sheetFormatPr baseColWidth="10" defaultRowHeight="12.75"/>
  <cols>
    <col min="1" max="1" width="33.5703125" customWidth="1"/>
    <col min="2" max="2" width="18.7109375" customWidth="1"/>
    <col min="3" max="3" width="12.28515625" customWidth="1"/>
    <col min="4" max="4" width="28.42578125" customWidth="1"/>
    <col min="5" max="5" width="19.5703125" customWidth="1"/>
    <col min="9" max="9" width="22" customWidth="1"/>
  </cols>
  <sheetData>
    <row r="1" spans="1:6" ht="24.75">
      <c r="A1" s="444" t="s">
        <v>292</v>
      </c>
      <c r="B1" s="444"/>
      <c r="C1" s="444"/>
      <c r="D1" s="444"/>
      <c r="E1" s="444"/>
    </row>
    <row r="2" spans="1:6" ht="24.75">
      <c r="A2" s="40"/>
      <c r="B2" s="40"/>
      <c r="C2" s="40"/>
      <c r="D2" s="40"/>
    </row>
    <row r="5" spans="1:6" ht="18" customHeight="1">
      <c r="A5" s="9" t="s">
        <v>259</v>
      </c>
      <c r="B5" s="448" t="s">
        <v>259</v>
      </c>
      <c r="C5" s="448"/>
      <c r="D5" s="448"/>
      <c r="E5" s="448"/>
    </row>
    <row r="6" spans="1:6" ht="20.100000000000001" customHeight="1">
      <c r="A6" s="446" t="s">
        <v>721</v>
      </c>
      <c r="B6" s="446"/>
      <c r="C6" s="446"/>
      <c r="D6" s="446"/>
      <c r="E6" s="446"/>
    </row>
    <row r="7" spans="1:6" ht="20.100000000000001" customHeight="1">
      <c r="A7" s="10"/>
      <c r="B7" s="11"/>
      <c r="C7" s="11"/>
      <c r="D7" s="11"/>
      <c r="E7" s="11"/>
      <c r="F7" s="405"/>
    </row>
    <row r="8" spans="1:6" ht="20.100000000000001" customHeight="1">
      <c r="A8" s="10"/>
      <c r="B8" s="11"/>
      <c r="C8" s="11"/>
      <c r="D8" s="11"/>
      <c r="E8" s="11"/>
    </row>
    <row r="9" spans="1:6" ht="19.5">
      <c r="A9" s="136" t="s">
        <v>76</v>
      </c>
      <c r="B9" s="143" t="s">
        <v>295</v>
      </c>
      <c r="C9" s="143" t="s">
        <v>259</v>
      </c>
      <c r="D9" s="143" t="s">
        <v>129</v>
      </c>
      <c r="E9" s="143" t="s">
        <v>265</v>
      </c>
    </row>
    <row r="10" spans="1:6" ht="19.5">
      <c r="A10" s="142"/>
      <c r="B10" s="144" t="s">
        <v>294</v>
      </c>
      <c r="C10" s="145"/>
      <c r="D10" s="144" t="s">
        <v>296</v>
      </c>
      <c r="E10" s="146"/>
    </row>
    <row r="11" spans="1:6" ht="24.95" customHeight="1">
      <c r="A11" s="112" t="s">
        <v>134</v>
      </c>
      <c r="B11" s="44">
        <v>1144</v>
      </c>
      <c r="C11" s="16"/>
      <c r="D11" s="17">
        <v>527</v>
      </c>
      <c r="E11" s="43">
        <f>D11+B11</f>
        <v>1671</v>
      </c>
    </row>
    <row r="12" spans="1:6" ht="24.95" customHeight="1">
      <c r="A12" s="112" t="s">
        <v>130</v>
      </c>
      <c r="B12" s="44">
        <v>805</v>
      </c>
      <c r="C12" s="16"/>
      <c r="D12" s="17">
        <v>1</v>
      </c>
      <c r="E12" s="43">
        <f>D12+B12</f>
        <v>806</v>
      </c>
    </row>
    <row r="13" spans="1:6" ht="24.95" customHeight="1">
      <c r="A13" s="112" t="s">
        <v>131</v>
      </c>
      <c r="B13" s="44">
        <v>2106</v>
      </c>
      <c r="C13" s="16"/>
      <c r="D13" s="17">
        <v>519</v>
      </c>
      <c r="E13" s="43">
        <f t="shared" ref="E13:E26" si="0">D13+B13</f>
        <v>2625</v>
      </c>
    </row>
    <row r="14" spans="1:6" ht="24.95" customHeight="1">
      <c r="A14" s="112" t="s">
        <v>132</v>
      </c>
      <c r="B14" s="44">
        <v>331</v>
      </c>
      <c r="C14" s="16"/>
      <c r="D14" s="17">
        <v>136</v>
      </c>
      <c r="E14" s="43">
        <f t="shared" si="0"/>
        <v>467</v>
      </c>
    </row>
    <row r="15" spans="1:6" ht="24.95" customHeight="1">
      <c r="A15" s="112" t="s">
        <v>263</v>
      </c>
      <c r="B15" s="44">
        <v>512</v>
      </c>
      <c r="C15" s="16"/>
      <c r="D15" s="17">
        <v>613</v>
      </c>
      <c r="E15" s="43">
        <f>D15+B15</f>
        <v>1125</v>
      </c>
    </row>
    <row r="16" spans="1:6" ht="24.95" customHeight="1">
      <c r="A16" s="112" t="s">
        <v>135</v>
      </c>
      <c r="B16" s="44">
        <v>1124</v>
      </c>
      <c r="C16" s="16"/>
      <c r="D16" s="17">
        <v>1412</v>
      </c>
      <c r="E16" s="43">
        <f t="shared" si="0"/>
        <v>2536</v>
      </c>
    </row>
    <row r="17" spans="1:9" ht="24.95" customHeight="1">
      <c r="A17" s="112" t="s">
        <v>133</v>
      </c>
      <c r="B17" s="44">
        <v>359</v>
      </c>
      <c r="C17" s="16"/>
      <c r="D17" s="17">
        <v>1</v>
      </c>
      <c r="E17" s="43">
        <f>D17+B17</f>
        <v>360</v>
      </c>
    </row>
    <row r="18" spans="1:9" ht="24.95" customHeight="1">
      <c r="A18" s="112" t="s">
        <v>138</v>
      </c>
      <c r="B18" s="44">
        <v>0</v>
      </c>
      <c r="C18" s="16"/>
      <c r="D18" s="17">
        <v>27</v>
      </c>
      <c r="E18" s="43">
        <f>D18+B18</f>
        <v>27</v>
      </c>
    </row>
    <row r="19" spans="1:9" ht="24.95" customHeight="1">
      <c r="A19" s="112" t="s">
        <v>93</v>
      </c>
      <c r="B19" s="44">
        <v>929</v>
      </c>
      <c r="C19" s="16"/>
      <c r="D19" s="17">
        <v>112</v>
      </c>
      <c r="E19" s="43">
        <f>D19+B19</f>
        <v>1041</v>
      </c>
    </row>
    <row r="20" spans="1:9" ht="24.95" customHeight="1">
      <c r="A20" s="112" t="s">
        <v>136</v>
      </c>
      <c r="B20" s="44">
        <v>1004</v>
      </c>
      <c r="C20" s="16"/>
      <c r="D20" s="17">
        <v>58</v>
      </c>
      <c r="E20" s="43">
        <f t="shared" si="0"/>
        <v>1062</v>
      </c>
    </row>
    <row r="21" spans="1:9" ht="24.95" customHeight="1">
      <c r="A21" s="112" t="s">
        <v>402</v>
      </c>
      <c r="B21" s="44">
        <v>46</v>
      </c>
      <c r="C21" s="16"/>
      <c r="D21" s="17">
        <v>1970</v>
      </c>
      <c r="E21" s="43">
        <f t="shared" si="0"/>
        <v>2016</v>
      </c>
    </row>
    <row r="22" spans="1:9" ht="24.95" customHeight="1">
      <c r="A22" s="112" t="s">
        <v>262</v>
      </c>
      <c r="B22" s="44">
        <v>937</v>
      </c>
      <c r="C22" s="16"/>
      <c r="D22" s="17">
        <v>417</v>
      </c>
      <c r="E22" s="43">
        <f t="shared" si="0"/>
        <v>1354</v>
      </c>
    </row>
    <row r="23" spans="1:9" ht="24.95" customHeight="1">
      <c r="A23" s="112" t="s">
        <v>32</v>
      </c>
      <c r="B23" s="44">
        <v>2118</v>
      </c>
      <c r="C23" s="16"/>
      <c r="D23" s="17">
        <v>367</v>
      </c>
      <c r="E23" s="43">
        <f t="shared" si="0"/>
        <v>2485</v>
      </c>
    </row>
    <row r="24" spans="1:9" ht="24.95" customHeight="1">
      <c r="A24" s="112" t="s">
        <v>137</v>
      </c>
      <c r="B24" s="44">
        <v>1275</v>
      </c>
      <c r="C24" s="16"/>
      <c r="D24" s="17">
        <v>498</v>
      </c>
      <c r="E24" s="43">
        <f t="shared" si="0"/>
        <v>1773</v>
      </c>
    </row>
    <row r="25" spans="1:9" ht="24.95" customHeight="1">
      <c r="A25" s="112" t="s">
        <v>139</v>
      </c>
      <c r="B25" s="44">
        <v>97</v>
      </c>
      <c r="C25" s="16"/>
      <c r="D25" s="17">
        <v>0</v>
      </c>
      <c r="E25" s="43">
        <f t="shared" si="0"/>
        <v>97</v>
      </c>
    </row>
    <row r="26" spans="1:9" ht="24.95" customHeight="1">
      <c r="A26" s="224" t="s">
        <v>593</v>
      </c>
      <c r="B26" s="44">
        <v>4</v>
      </c>
      <c r="C26" s="16"/>
      <c r="D26" s="17"/>
      <c r="E26" s="43">
        <f t="shared" si="0"/>
        <v>4</v>
      </c>
    </row>
    <row r="27" spans="1:9" ht="24.95" customHeight="1">
      <c r="A27" s="47" t="s">
        <v>265</v>
      </c>
      <c r="B27" s="51">
        <f>SUM(B11:B26)</f>
        <v>12791</v>
      </c>
      <c r="C27" s="48"/>
      <c r="D27" s="49">
        <f>SUM(D11:D26)</f>
        <v>6658</v>
      </c>
      <c r="E27" s="50">
        <f>SUM(E11:E26)</f>
        <v>19449</v>
      </c>
    </row>
    <row r="28" spans="1:9" ht="18" customHeight="1">
      <c r="A28" s="15" t="s">
        <v>259</v>
      </c>
      <c r="B28" s="16"/>
      <c r="C28" s="16"/>
      <c r="D28" s="17"/>
      <c r="E28" s="18"/>
    </row>
    <row r="29" spans="1:9" ht="18" customHeight="1">
      <c r="A29" s="15" t="s">
        <v>259</v>
      </c>
      <c r="B29" s="16"/>
      <c r="C29" s="16"/>
      <c r="D29" s="17"/>
      <c r="E29" s="18"/>
      <c r="I29" s="15"/>
    </row>
    <row r="30" spans="1:9" ht="18" customHeight="1">
      <c r="A30" s="15" t="s">
        <v>259</v>
      </c>
      <c r="B30" s="16"/>
      <c r="C30" s="16"/>
      <c r="D30" s="17"/>
      <c r="E30" s="18"/>
      <c r="I30" s="15"/>
    </row>
    <row r="31" spans="1:9" ht="18" customHeight="1">
      <c r="A31" s="446" t="s">
        <v>720</v>
      </c>
      <c r="B31" s="446"/>
      <c r="C31" s="446"/>
      <c r="D31" s="446"/>
      <c r="E31" s="446"/>
      <c r="I31" s="15"/>
    </row>
    <row r="32" spans="1:9" ht="18" customHeight="1">
      <c r="A32" s="10"/>
      <c r="B32" s="11"/>
      <c r="C32" s="11"/>
      <c r="D32" s="407"/>
      <c r="E32" s="407"/>
      <c r="G32" s="211"/>
      <c r="I32" s="15"/>
    </row>
    <row r="33" spans="1:9" ht="18" customHeight="1">
      <c r="A33" s="10"/>
      <c r="B33" s="11"/>
      <c r="C33" s="11"/>
      <c r="D33" s="11"/>
      <c r="E33" s="11"/>
      <c r="I33" s="15"/>
    </row>
    <row r="34" spans="1:9" ht="24.95" customHeight="1">
      <c r="A34" s="142"/>
      <c r="B34" s="143" t="s">
        <v>297</v>
      </c>
      <c r="C34" s="143" t="s">
        <v>259</v>
      </c>
      <c r="D34" s="143" t="s">
        <v>299</v>
      </c>
      <c r="E34" s="143" t="s">
        <v>265</v>
      </c>
      <c r="I34" s="15"/>
    </row>
    <row r="35" spans="1:9" ht="24.95" customHeight="1">
      <c r="A35" s="142"/>
      <c r="B35" s="144" t="s">
        <v>298</v>
      </c>
      <c r="C35" s="145"/>
      <c r="D35" s="144" t="s">
        <v>300</v>
      </c>
      <c r="E35" s="146"/>
      <c r="I35" s="15"/>
    </row>
    <row r="36" spans="1:9" ht="30" customHeight="1">
      <c r="A36" s="113" t="s">
        <v>301</v>
      </c>
      <c r="B36" s="44">
        <v>1392</v>
      </c>
      <c r="C36" s="16"/>
      <c r="D36" s="17">
        <v>337</v>
      </c>
      <c r="E36" s="43">
        <f>D36+B36</f>
        <v>1729</v>
      </c>
      <c r="I36" s="15"/>
    </row>
    <row r="37" spans="1:9" ht="30" customHeight="1">
      <c r="A37" s="113" t="s">
        <v>302</v>
      </c>
      <c r="B37" s="44">
        <v>1481</v>
      </c>
      <c r="C37" s="16"/>
      <c r="D37" s="17">
        <v>335</v>
      </c>
      <c r="E37" s="43">
        <f t="shared" ref="E37:E47" si="1">D37+B37</f>
        <v>1816</v>
      </c>
      <c r="I37" s="15"/>
    </row>
    <row r="38" spans="1:9" ht="30" customHeight="1">
      <c r="A38" s="113" t="s">
        <v>303</v>
      </c>
      <c r="B38" s="44">
        <v>1396</v>
      </c>
      <c r="C38" s="16"/>
      <c r="D38" s="17">
        <v>333</v>
      </c>
      <c r="E38" s="43">
        <f t="shared" si="1"/>
        <v>1729</v>
      </c>
      <c r="I38" s="15"/>
    </row>
    <row r="39" spans="1:9" ht="30" customHeight="1">
      <c r="A39" s="113" t="s">
        <v>304</v>
      </c>
      <c r="B39" s="44">
        <v>1350</v>
      </c>
      <c r="C39" s="16"/>
      <c r="D39" s="17">
        <v>340</v>
      </c>
      <c r="E39" s="43">
        <f t="shared" si="1"/>
        <v>1690</v>
      </c>
      <c r="I39" s="15"/>
    </row>
    <row r="40" spans="1:9" ht="30" customHeight="1">
      <c r="A40" s="113" t="s">
        <v>305</v>
      </c>
      <c r="B40" s="44">
        <v>1631</v>
      </c>
      <c r="C40" s="16"/>
      <c r="D40" s="231">
        <v>360</v>
      </c>
      <c r="E40" s="43">
        <f t="shared" si="1"/>
        <v>1991</v>
      </c>
      <c r="I40" s="15"/>
    </row>
    <row r="41" spans="1:9" ht="30" customHeight="1">
      <c r="A41" s="113" t="s">
        <v>306</v>
      </c>
      <c r="B41" s="44">
        <v>1382</v>
      </c>
      <c r="C41" s="16"/>
      <c r="D41" s="17">
        <v>375</v>
      </c>
      <c r="E41" s="43">
        <f t="shared" si="1"/>
        <v>1757</v>
      </c>
      <c r="I41" s="15"/>
    </row>
    <row r="42" spans="1:9" ht="30" customHeight="1">
      <c r="A42" s="113" t="s">
        <v>307</v>
      </c>
      <c r="B42" s="44">
        <v>1024</v>
      </c>
      <c r="C42" s="16"/>
      <c r="D42" s="17">
        <v>403</v>
      </c>
      <c r="E42" s="43">
        <f t="shared" si="1"/>
        <v>1427</v>
      </c>
      <c r="I42" s="15"/>
    </row>
    <row r="43" spans="1:9" ht="30" customHeight="1">
      <c r="A43" s="113" t="s">
        <v>308</v>
      </c>
      <c r="B43" s="44">
        <v>946</v>
      </c>
      <c r="C43" s="16"/>
      <c r="D43" s="17">
        <v>389</v>
      </c>
      <c r="E43" s="43">
        <f t="shared" si="1"/>
        <v>1335</v>
      </c>
      <c r="I43" s="15"/>
    </row>
    <row r="44" spans="1:9" ht="30" customHeight="1">
      <c r="A44" s="113" t="s">
        <v>309</v>
      </c>
      <c r="B44" s="44">
        <v>921</v>
      </c>
      <c r="C44" s="16"/>
      <c r="D44" s="231">
        <v>347</v>
      </c>
      <c r="E44" s="43">
        <f t="shared" si="1"/>
        <v>1268</v>
      </c>
    </row>
    <row r="45" spans="1:9" ht="30" customHeight="1">
      <c r="A45" s="113" t="s">
        <v>310</v>
      </c>
      <c r="B45" s="44">
        <v>1555</v>
      </c>
      <c r="C45" s="44"/>
      <c r="D45" s="44">
        <v>339</v>
      </c>
      <c r="E45" s="43">
        <f t="shared" si="1"/>
        <v>1894</v>
      </c>
    </row>
    <row r="46" spans="1:9" ht="30" customHeight="1">
      <c r="A46" s="113" t="s">
        <v>311</v>
      </c>
      <c r="B46" s="44">
        <v>1239</v>
      </c>
      <c r="C46" s="16"/>
      <c r="D46" s="17">
        <v>307</v>
      </c>
      <c r="E46" s="43">
        <f t="shared" si="1"/>
        <v>1546</v>
      </c>
      <c r="I46" s="15"/>
    </row>
    <row r="47" spans="1:9" ht="30" customHeight="1">
      <c r="A47" s="113" t="s">
        <v>312</v>
      </c>
      <c r="B47" s="44">
        <v>952</v>
      </c>
      <c r="C47" s="16"/>
      <c r="D47" s="17">
        <v>315</v>
      </c>
      <c r="E47" s="43">
        <f t="shared" si="1"/>
        <v>1267</v>
      </c>
    </row>
    <row r="48" spans="1:9" ht="24.95" customHeight="1">
      <c r="A48" s="15" t="s">
        <v>259</v>
      </c>
      <c r="B48" s="16"/>
      <c r="C48" s="16"/>
      <c r="D48" s="17"/>
      <c r="E48" s="43"/>
    </row>
    <row r="49" spans="1:5" ht="24.95" customHeight="1">
      <c r="A49" s="15" t="s">
        <v>259</v>
      </c>
      <c r="B49" s="16"/>
      <c r="C49" s="16"/>
      <c r="D49" s="17"/>
      <c r="E49" s="18"/>
    </row>
    <row r="50" spans="1:5" ht="24.95" customHeight="1">
      <c r="A50" s="47" t="s">
        <v>265</v>
      </c>
      <c r="B50" s="51">
        <f>SUM(B36:B49)</f>
        <v>15269</v>
      </c>
      <c r="C50" s="48"/>
      <c r="D50" s="49">
        <f>SUM(D36:D49)</f>
        <v>4180</v>
      </c>
      <c r="E50" s="50">
        <f>D50+B50</f>
        <v>19449</v>
      </c>
    </row>
    <row r="51" spans="1:5" ht="19.5">
      <c r="A51" s="12"/>
      <c r="B51" s="13"/>
      <c r="C51" s="13"/>
      <c r="D51" s="13"/>
      <c r="E51" s="14"/>
    </row>
    <row r="52" spans="1:5" ht="19.5">
      <c r="A52" s="19"/>
      <c r="B52" s="20"/>
      <c r="C52" s="20"/>
      <c r="D52" s="21"/>
      <c r="E52" s="22"/>
    </row>
    <row r="53" spans="1:5" ht="18" customHeight="1">
      <c r="A53" s="446" t="s">
        <v>284</v>
      </c>
      <c r="B53" s="446"/>
      <c r="C53" s="446"/>
      <c r="D53" s="446"/>
      <c r="E53" s="446"/>
    </row>
    <row r="54" spans="1:5" ht="30" customHeight="1">
      <c r="A54" s="10"/>
      <c r="B54" s="11"/>
      <c r="C54" s="11"/>
      <c r="D54" s="407"/>
      <c r="E54" s="11"/>
    </row>
    <row r="55" spans="1:5" ht="30" customHeight="1">
      <c r="A55" s="10"/>
      <c r="B55" s="11"/>
      <c r="C55" s="11"/>
      <c r="D55" s="11"/>
      <c r="E55" s="11"/>
    </row>
    <row r="56" spans="1:5" ht="30" customHeight="1">
      <c r="A56" s="12" t="s">
        <v>259</v>
      </c>
      <c r="B56" s="143" t="s">
        <v>297</v>
      </c>
      <c r="C56" s="143" t="s">
        <v>259</v>
      </c>
      <c r="D56" s="143" t="s">
        <v>299</v>
      </c>
      <c r="E56" s="143" t="s">
        <v>265</v>
      </c>
    </row>
    <row r="57" spans="1:5" ht="30" customHeight="1">
      <c r="A57" s="12"/>
      <c r="B57" s="144" t="s">
        <v>298</v>
      </c>
      <c r="C57" s="145"/>
      <c r="D57" s="144" t="s">
        <v>300</v>
      </c>
      <c r="E57" s="146"/>
    </row>
    <row r="58" spans="1:5" ht="35.1" customHeight="1">
      <c r="A58" s="46">
        <v>2015</v>
      </c>
      <c r="B58" s="44">
        <v>15453</v>
      </c>
      <c r="C58" s="16"/>
      <c r="D58" s="17">
        <v>3770</v>
      </c>
      <c r="E58" s="43">
        <v>19223</v>
      </c>
    </row>
    <row r="59" spans="1:5" ht="35.1" customHeight="1">
      <c r="A59" s="46">
        <v>2016</v>
      </c>
      <c r="B59" s="44">
        <v>16278</v>
      </c>
      <c r="C59" s="16"/>
      <c r="D59" s="17">
        <v>3806</v>
      </c>
      <c r="E59" s="43">
        <v>20084</v>
      </c>
    </row>
    <row r="60" spans="1:5" ht="35.1" customHeight="1">
      <c r="A60" s="53">
        <v>2017</v>
      </c>
      <c r="B60" s="44">
        <v>16156</v>
      </c>
      <c r="C60" s="16"/>
      <c r="D60" s="17">
        <v>4042</v>
      </c>
      <c r="E60" s="43">
        <v>20198</v>
      </c>
    </row>
    <row r="61" spans="1:5" ht="35.1" customHeight="1">
      <c r="A61" s="53">
        <v>2018</v>
      </c>
      <c r="B61" s="44">
        <v>16378</v>
      </c>
      <c r="C61" s="16"/>
      <c r="D61" s="17">
        <v>4058</v>
      </c>
      <c r="E61" s="43">
        <v>20436</v>
      </c>
    </row>
    <row r="62" spans="1:5" ht="35.1" customHeight="1">
      <c r="A62" s="53">
        <v>2019</v>
      </c>
      <c r="B62" s="44">
        <v>15269</v>
      </c>
      <c r="C62" s="16"/>
      <c r="D62" s="17">
        <v>4180</v>
      </c>
      <c r="E62" s="43">
        <f>D62+B62</f>
        <v>19449</v>
      </c>
    </row>
    <row r="63" spans="1:5" ht="18" customHeight="1">
      <c r="A63" s="15"/>
      <c r="B63" s="16"/>
      <c r="C63" s="16"/>
      <c r="D63" s="17"/>
      <c r="E63" s="18"/>
    </row>
    <row r="64" spans="1:5" ht="18" customHeight="1">
      <c r="A64" s="15"/>
      <c r="B64" s="16"/>
      <c r="C64" s="16"/>
      <c r="D64" s="17"/>
      <c r="E64" s="18"/>
    </row>
    <row r="65" spans="1:5" ht="18" customHeight="1">
      <c r="A65" s="15"/>
      <c r="B65" s="16"/>
      <c r="C65" s="16"/>
      <c r="D65" s="17"/>
      <c r="E65" s="18"/>
    </row>
    <row r="66" spans="1:5" ht="18" customHeight="1">
      <c r="A66" s="15"/>
      <c r="B66" s="16"/>
      <c r="C66" s="16"/>
      <c r="D66" s="17"/>
      <c r="E66" s="18"/>
    </row>
    <row r="67" spans="1:5" ht="18" customHeight="1">
      <c r="A67" s="15"/>
      <c r="B67" s="16"/>
      <c r="C67" s="16"/>
      <c r="D67" s="17"/>
      <c r="E67" s="18"/>
    </row>
    <row r="68" spans="1:5" ht="18" customHeight="1">
      <c r="A68" s="15"/>
      <c r="B68" s="16"/>
      <c r="C68" s="16"/>
      <c r="D68" s="17"/>
      <c r="E68" s="18"/>
    </row>
    <row r="69" spans="1:5" ht="18" customHeight="1">
      <c r="A69" s="15"/>
      <c r="B69" s="16"/>
      <c r="C69" s="16"/>
      <c r="D69" s="17"/>
      <c r="E69" s="18"/>
    </row>
    <row r="70" spans="1:5" ht="18" customHeight="1">
      <c r="A70" s="15"/>
      <c r="B70" s="16"/>
      <c r="C70" s="16"/>
      <c r="D70" s="17"/>
      <c r="E70" s="18"/>
    </row>
    <row r="71" spans="1:5" ht="18" customHeight="1">
      <c r="A71" s="15"/>
      <c r="B71" s="16"/>
      <c r="C71" s="16"/>
      <c r="D71" s="17"/>
      <c r="E71" s="18"/>
    </row>
    <row r="72" spans="1:5" ht="18" customHeight="1">
      <c r="A72" s="15"/>
      <c r="B72" s="16"/>
      <c r="C72" s="16"/>
      <c r="D72" s="17"/>
      <c r="E72" s="18"/>
    </row>
    <row r="73" spans="1:5" ht="18" customHeight="1">
      <c r="A73" s="15"/>
      <c r="B73" s="16"/>
      <c r="C73" s="16"/>
      <c r="D73" s="17"/>
      <c r="E73" s="18"/>
    </row>
    <row r="74" spans="1:5" ht="18" customHeight="1">
      <c r="A74" s="15"/>
      <c r="B74" s="16"/>
      <c r="C74" s="16"/>
      <c r="D74" s="17"/>
      <c r="E74" s="18"/>
    </row>
    <row r="75" spans="1:5" ht="18" customHeight="1">
      <c r="A75" s="15"/>
      <c r="B75" s="16"/>
      <c r="C75" s="16"/>
      <c r="D75" s="17"/>
      <c r="E75" s="18"/>
    </row>
    <row r="76" spans="1:5" ht="18" customHeight="1">
      <c r="A76" s="15"/>
      <c r="B76" s="16"/>
      <c r="C76" s="16"/>
      <c r="D76" s="17"/>
      <c r="E76" s="18"/>
    </row>
    <row r="77" spans="1:5" ht="18" customHeight="1">
      <c r="A77" s="15"/>
      <c r="B77" s="16"/>
      <c r="C77" s="16"/>
      <c r="D77" s="17"/>
      <c r="E77" s="18"/>
    </row>
    <row r="78" spans="1:5" ht="18" customHeight="1">
      <c r="A78" s="15"/>
      <c r="B78" s="16"/>
      <c r="C78" s="16"/>
      <c r="D78" s="17"/>
      <c r="E78" s="18"/>
    </row>
    <row r="79" spans="1:5" ht="18" customHeight="1">
      <c r="A79" s="15"/>
      <c r="B79" s="16"/>
      <c r="C79" s="16"/>
      <c r="D79" s="17"/>
      <c r="E79" s="18"/>
    </row>
    <row r="80" spans="1:5" ht="18" customHeight="1">
      <c r="A80" s="15"/>
      <c r="B80" s="16"/>
      <c r="C80" s="16"/>
      <c r="D80" s="17"/>
      <c r="E80" s="18"/>
    </row>
    <row r="81" spans="1:5" ht="18" customHeight="1">
      <c r="A81" s="15"/>
      <c r="B81" s="16"/>
      <c r="C81" s="16"/>
      <c r="D81" s="17"/>
      <c r="E81" s="18"/>
    </row>
    <row r="82" spans="1:5" ht="18" customHeight="1">
      <c r="A82" s="15"/>
      <c r="B82" s="16"/>
      <c r="C82" s="16"/>
      <c r="D82" s="17"/>
      <c r="E82" s="18"/>
    </row>
    <row r="83" spans="1:5" ht="18" customHeight="1">
      <c r="A83" s="15"/>
      <c r="B83" s="16"/>
      <c r="C83" s="16"/>
      <c r="D83" s="17"/>
      <c r="E83" s="18"/>
    </row>
    <row r="84" spans="1:5" ht="18" customHeight="1">
      <c r="A84" s="15"/>
      <c r="B84" s="16"/>
      <c r="C84" s="16"/>
      <c r="D84" s="17"/>
      <c r="E84" s="18"/>
    </row>
    <row r="85" spans="1:5" ht="18" customHeight="1">
      <c r="A85" s="15"/>
      <c r="B85" s="16"/>
      <c r="C85" s="16"/>
      <c r="D85" s="17"/>
      <c r="E85" s="18"/>
    </row>
    <row r="86" spans="1:5" ht="18" customHeight="1">
      <c r="A86" s="15"/>
      <c r="B86" s="16"/>
      <c r="C86" s="16"/>
      <c r="D86" s="17"/>
      <c r="E86" s="18"/>
    </row>
    <row r="88" spans="1:5">
      <c r="E88" s="405"/>
    </row>
    <row r="89" spans="1:5" ht="20.100000000000001" customHeight="1">
      <c r="A89" s="12" t="s">
        <v>259</v>
      </c>
      <c r="B89" s="143" t="s">
        <v>295</v>
      </c>
      <c r="C89" s="143" t="s">
        <v>259</v>
      </c>
      <c r="D89" s="143" t="s">
        <v>140</v>
      </c>
      <c r="E89" s="143" t="s">
        <v>265</v>
      </c>
    </row>
    <row r="90" spans="1:5" ht="19.5">
      <c r="A90" s="12"/>
      <c r="B90" s="144" t="s">
        <v>294</v>
      </c>
      <c r="C90" s="145"/>
      <c r="D90" s="144" t="s">
        <v>296</v>
      </c>
      <c r="E90" s="146"/>
    </row>
    <row r="91" spans="1:5" ht="35.1" customHeight="1">
      <c r="A91" s="46">
        <v>2015</v>
      </c>
      <c r="B91" s="44">
        <v>12659</v>
      </c>
      <c r="C91" s="16"/>
      <c r="D91" s="17">
        <v>6564</v>
      </c>
      <c r="E91" s="43">
        <v>19223</v>
      </c>
    </row>
    <row r="92" spans="1:5" ht="35.1" customHeight="1">
      <c r="A92" s="46">
        <v>2016</v>
      </c>
      <c r="B92" s="44">
        <v>12965</v>
      </c>
      <c r="D92" s="17">
        <v>7119</v>
      </c>
      <c r="E92" s="43">
        <v>20084</v>
      </c>
    </row>
    <row r="93" spans="1:5" ht="35.1" customHeight="1">
      <c r="A93" s="46">
        <v>2017</v>
      </c>
      <c r="B93" s="44">
        <v>13213</v>
      </c>
      <c r="D93" s="17">
        <v>6985</v>
      </c>
      <c r="E93" s="43">
        <v>20198</v>
      </c>
    </row>
    <row r="94" spans="1:5" ht="35.1" customHeight="1">
      <c r="A94" s="46">
        <v>2018</v>
      </c>
      <c r="B94" s="44">
        <v>13279</v>
      </c>
      <c r="D94" s="17">
        <v>7157</v>
      </c>
      <c r="E94" s="43">
        <v>20436</v>
      </c>
    </row>
    <row r="95" spans="1:5" ht="35.1" customHeight="1">
      <c r="A95" s="46">
        <v>2019</v>
      </c>
      <c r="B95" s="44">
        <v>12791</v>
      </c>
      <c r="D95" s="17">
        <v>6658</v>
      </c>
      <c r="E95" s="43">
        <f>D95+B95</f>
        <v>19449</v>
      </c>
    </row>
    <row r="96" spans="1:5" ht="35.1" customHeight="1">
      <c r="A96" s="37"/>
    </row>
    <row r="97" spans="1:17" ht="19.5">
      <c r="A97" s="37"/>
    </row>
    <row r="98" spans="1:17" ht="24.95" customHeight="1">
      <c r="A98" s="217"/>
      <c r="B98" s="41"/>
      <c r="C98" s="41"/>
      <c r="D98" s="41"/>
      <c r="E98" s="408"/>
    </row>
    <row r="99" spans="1:17" ht="24.95" customHeight="1">
      <c r="A99" s="446" t="s">
        <v>0</v>
      </c>
      <c r="B99" s="446"/>
      <c r="C99" s="446"/>
      <c r="D99" s="446"/>
      <c r="E99" s="446"/>
    </row>
    <row r="100" spans="1:17" ht="24.95" customHeight="1">
      <c r="F100" s="65"/>
    </row>
    <row r="101" spans="1:17" ht="24.95" customHeight="1">
      <c r="A101" t="s">
        <v>1</v>
      </c>
      <c r="B101" s="151">
        <v>15</v>
      </c>
      <c r="D101" s="226" t="s">
        <v>447</v>
      </c>
      <c r="E101" s="151">
        <v>82</v>
      </c>
      <c r="F101" s="65"/>
    </row>
    <row r="102" spans="1:17" ht="24.95" customHeight="1">
      <c r="A102" t="s">
        <v>2</v>
      </c>
      <c r="B102" s="151">
        <v>5</v>
      </c>
      <c r="D102" s="226" t="s">
        <v>448</v>
      </c>
      <c r="E102" s="151">
        <v>42</v>
      </c>
      <c r="F102" s="65"/>
    </row>
    <row r="103" spans="1:17" ht="24.95" customHeight="1">
      <c r="A103" s="25" t="s">
        <v>34</v>
      </c>
      <c r="B103" s="285">
        <v>3</v>
      </c>
      <c r="D103" s="225" t="s">
        <v>446</v>
      </c>
      <c r="E103" s="151">
        <v>16</v>
      </c>
      <c r="F103" s="65"/>
    </row>
    <row r="104" spans="1:17" ht="24.95" customHeight="1">
      <c r="A104" s="25" t="s">
        <v>49</v>
      </c>
      <c r="B104" s="371">
        <v>59</v>
      </c>
      <c r="D104" s="226" t="s">
        <v>449</v>
      </c>
      <c r="E104" s="151">
        <v>36</v>
      </c>
      <c r="F104" s="65"/>
    </row>
    <row r="105" spans="1:17" ht="24.95" customHeight="1">
      <c r="A105" s="25" t="s">
        <v>413</v>
      </c>
      <c r="B105" s="371">
        <v>28</v>
      </c>
      <c r="D105" s="226" t="s">
        <v>450</v>
      </c>
      <c r="E105" s="151">
        <f>'[1]PAG.4-6'!$O$16+'[1]PAG.4-6'!$O$17</f>
        <v>83</v>
      </c>
      <c r="F105" s="65"/>
    </row>
    <row r="106" spans="1:17" ht="24.75" customHeight="1">
      <c r="A106" s="224" t="s">
        <v>445</v>
      </c>
      <c r="B106" s="371">
        <v>7</v>
      </c>
    </row>
    <row r="108" spans="1:17" ht="15.75">
      <c r="A108" s="39"/>
      <c r="D108" s="123"/>
    </row>
    <row r="109" spans="1:17">
      <c r="J109" s="203"/>
      <c r="K109" s="203"/>
      <c r="L109" s="203"/>
      <c r="M109" s="203"/>
      <c r="N109" s="203"/>
      <c r="O109" s="203"/>
      <c r="P109" s="203"/>
      <c r="Q109" s="203"/>
    </row>
    <row r="110" spans="1:17" ht="15.75">
      <c r="B110" s="39"/>
      <c r="C110" s="38"/>
      <c r="D110" s="38"/>
      <c r="E110" s="38"/>
      <c r="J110" s="204"/>
      <c r="K110" s="204"/>
      <c r="L110" s="204"/>
      <c r="M110" s="205"/>
      <c r="N110" s="206"/>
      <c r="O110" s="206"/>
      <c r="P110" s="206"/>
    </row>
    <row r="111" spans="1:17">
      <c r="J111" s="204"/>
      <c r="K111" s="204"/>
      <c r="L111" s="204"/>
      <c r="M111" s="205"/>
      <c r="N111" s="206"/>
      <c r="O111" s="206"/>
      <c r="P111" s="206"/>
    </row>
    <row r="112" spans="1:17" ht="24.95" customHeight="1">
      <c r="B112" s="41"/>
      <c r="C112" s="41"/>
      <c r="D112" s="41"/>
      <c r="E112" s="42"/>
      <c r="J112" s="204"/>
      <c r="K112" s="204"/>
      <c r="L112" s="204"/>
      <c r="M112" s="205"/>
      <c r="N112" s="206"/>
      <c r="O112" s="206"/>
      <c r="P112" s="206"/>
      <c r="Q112" s="207"/>
    </row>
    <row r="113" spans="2:17" ht="24.95" customHeight="1">
      <c r="B113" s="41"/>
      <c r="C113" s="41"/>
      <c r="D113" s="41"/>
      <c r="E113" s="42"/>
      <c r="J113" s="204"/>
      <c r="K113" s="204"/>
      <c r="L113" s="204"/>
      <c r="M113" s="205"/>
      <c r="N113" s="206"/>
      <c r="O113" s="206"/>
      <c r="P113" s="206"/>
      <c r="Q113" s="207"/>
    </row>
    <row r="114" spans="2:17" ht="24.95" customHeight="1">
      <c r="B114" s="41"/>
      <c r="C114" s="41"/>
      <c r="D114" s="41"/>
      <c r="E114" s="42"/>
      <c r="J114" s="204"/>
      <c r="K114" s="204"/>
      <c r="L114" s="204"/>
      <c r="M114" s="205"/>
      <c r="N114" s="206"/>
      <c r="O114" s="206"/>
      <c r="P114" s="206"/>
      <c r="Q114" s="207"/>
    </row>
    <row r="115" spans="2:17" ht="24.95" customHeight="1">
      <c r="B115" s="41"/>
      <c r="C115" s="41"/>
      <c r="D115" s="41"/>
      <c r="E115" s="42"/>
    </row>
    <row r="116" spans="2:17" ht="24.95" customHeight="1">
      <c r="B116" s="41"/>
      <c r="C116" s="41"/>
      <c r="D116" s="41"/>
      <c r="E116" s="42"/>
    </row>
    <row r="117" spans="2:17" ht="24.95" customHeight="1">
      <c r="B117" s="41"/>
      <c r="C117" s="41"/>
      <c r="D117" s="41"/>
      <c r="E117" s="42"/>
    </row>
    <row r="118" spans="2:17" ht="24.95" customHeight="1">
      <c r="B118" s="41"/>
      <c r="C118" s="41"/>
      <c r="D118" s="41"/>
      <c r="E118" s="42"/>
    </row>
    <row r="130" spans="1:5">
      <c r="A130" s="65"/>
      <c r="B130" s="233"/>
      <c r="C130" s="56">
        <v>2017</v>
      </c>
      <c r="D130" s="56">
        <v>2018</v>
      </c>
      <c r="E130" s="56">
        <v>2019</v>
      </c>
    </row>
    <row r="131" spans="1:5">
      <c r="A131" s="232" t="s">
        <v>455</v>
      </c>
      <c r="B131" s="44"/>
      <c r="C131" s="44">
        <v>72</v>
      </c>
      <c r="D131" s="44">
        <v>77</v>
      </c>
      <c r="E131" s="44">
        <v>82</v>
      </c>
    </row>
    <row r="132" spans="1:5">
      <c r="A132" s="232" t="s">
        <v>456</v>
      </c>
      <c r="B132" s="44"/>
      <c r="C132" s="44">
        <v>25</v>
      </c>
      <c r="D132" s="44">
        <v>17</v>
      </c>
      <c r="E132" s="44">
        <v>42</v>
      </c>
    </row>
    <row r="133" spans="1:5">
      <c r="A133" s="232" t="s">
        <v>458</v>
      </c>
      <c r="B133" s="44"/>
      <c r="C133" s="44">
        <v>10</v>
      </c>
      <c r="D133" s="44">
        <v>13</v>
      </c>
      <c r="E133" s="44">
        <v>16</v>
      </c>
    </row>
    <row r="134" spans="1:5">
      <c r="A134" s="232" t="s">
        <v>459</v>
      </c>
      <c r="B134" s="44"/>
      <c r="C134" s="44">
        <v>48</v>
      </c>
      <c r="D134" s="44">
        <v>43</v>
      </c>
      <c r="E134" s="44">
        <v>36</v>
      </c>
    </row>
    <row r="135" spans="1:5">
      <c r="A135" s="232" t="s">
        <v>457</v>
      </c>
      <c r="B135" s="44"/>
      <c r="C135" s="44">
        <v>73</v>
      </c>
      <c r="D135" s="44">
        <v>72</v>
      </c>
      <c r="E135" s="44">
        <v>83</v>
      </c>
    </row>
  </sheetData>
  <mergeCells count="6">
    <mergeCell ref="A1:E1"/>
    <mergeCell ref="B5:E5"/>
    <mergeCell ref="A6:E6"/>
    <mergeCell ref="A31:E31"/>
    <mergeCell ref="A99:E99"/>
    <mergeCell ref="A53:E53"/>
  </mergeCells>
  <phoneticPr fontId="0" type="noConversion"/>
  <pageMargins left="0.63" right="0.75" top="0.38" bottom="0.54" header="0" footer="0"/>
  <pageSetup paperSize="9" scale="74" orientation="portrait" horizontalDpi="300" verticalDpi="300" r:id="rId1"/>
  <headerFooter alignWithMargins="0"/>
  <rowBreaks count="4" manualBreakCount="4">
    <brk id="4" max="16383" man="1"/>
    <brk id="29" max="16383" man="1"/>
    <brk id="51" max="4" man="1"/>
    <brk id="96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2:F109"/>
  <sheetViews>
    <sheetView view="pageBreakPreview" zoomScale="80" zoomScaleNormal="70" zoomScaleSheetLayoutView="80" workbookViewId="0"/>
  </sheetViews>
  <sheetFormatPr baseColWidth="10" defaultRowHeight="12.75"/>
  <cols>
    <col min="1" max="1" width="34.5703125" customWidth="1"/>
    <col min="2" max="2" width="22.42578125" customWidth="1"/>
    <col min="3" max="3" width="15.28515625" customWidth="1"/>
    <col min="4" max="4" width="20" customWidth="1"/>
    <col min="5" max="5" width="19.5703125" customWidth="1"/>
    <col min="9" max="9" width="22" customWidth="1"/>
  </cols>
  <sheetData>
    <row r="2" spans="1:5" ht="24.75">
      <c r="A2" s="444" t="s">
        <v>313</v>
      </c>
      <c r="B2" s="444"/>
      <c r="C2" s="444"/>
      <c r="D2" s="444"/>
      <c r="E2" s="444"/>
    </row>
    <row r="3" spans="1:5" ht="24.75">
      <c r="A3" s="40"/>
      <c r="B3" s="40"/>
      <c r="C3" s="40"/>
      <c r="D3" s="40"/>
    </row>
    <row r="6" spans="1:5" ht="18" customHeight="1">
      <c r="A6" s="9" t="s">
        <v>259</v>
      </c>
      <c r="B6" s="449" t="s">
        <v>259</v>
      </c>
      <c r="C6" s="449"/>
      <c r="D6" s="449"/>
      <c r="E6" s="449"/>
    </row>
    <row r="7" spans="1:5" ht="19.5">
      <c r="A7" s="19"/>
      <c r="B7" s="20"/>
      <c r="C7" s="20"/>
      <c r="D7" s="21"/>
      <c r="E7" s="22"/>
    </row>
    <row r="8" spans="1:5" ht="18" customHeight="1">
      <c r="A8" s="446" t="s">
        <v>722</v>
      </c>
      <c r="B8" s="446"/>
      <c r="C8" s="446"/>
      <c r="D8" s="446"/>
      <c r="E8" s="446"/>
    </row>
    <row r="9" spans="1:5" ht="30" customHeight="1">
      <c r="A9" s="12" t="s">
        <v>259</v>
      </c>
      <c r="B9" s="13"/>
      <c r="C9" s="13" t="s">
        <v>259</v>
      </c>
      <c r="D9" s="13" t="s">
        <v>259</v>
      </c>
      <c r="E9" s="409"/>
    </row>
    <row r="10" spans="1:5" ht="30" customHeight="1">
      <c r="A10" s="178"/>
      <c r="B10" s="179" t="s">
        <v>314</v>
      </c>
      <c r="C10" s="179"/>
      <c r="D10" s="179" t="s">
        <v>55</v>
      </c>
      <c r="E10" s="14"/>
    </row>
    <row r="11" spans="1:5" ht="39.950000000000003" customHeight="1">
      <c r="A11" s="180"/>
      <c r="B11" s="181"/>
      <c r="C11" s="182"/>
      <c r="D11" s="183"/>
      <c r="E11" s="43"/>
    </row>
    <row r="12" spans="1:5" ht="39.950000000000003" customHeight="1">
      <c r="A12" s="184">
        <v>2016</v>
      </c>
      <c r="B12" s="181">
        <v>2166</v>
      </c>
      <c r="C12" s="182"/>
      <c r="D12" s="183">
        <v>18.600000000000001</v>
      </c>
      <c r="E12" s="43"/>
    </row>
    <row r="13" spans="1:5" ht="39.950000000000003" customHeight="1">
      <c r="A13" s="184">
        <v>2017</v>
      </c>
      <c r="B13" s="181">
        <v>2059</v>
      </c>
      <c r="C13" s="182"/>
      <c r="D13" s="183">
        <v>15.4</v>
      </c>
      <c r="E13" s="43"/>
    </row>
    <row r="14" spans="1:5" ht="39.950000000000003" customHeight="1">
      <c r="A14" s="184">
        <v>2018</v>
      </c>
      <c r="B14" s="181">
        <v>2028</v>
      </c>
      <c r="C14" s="182"/>
      <c r="D14" s="183">
        <v>16</v>
      </c>
      <c r="E14" s="43"/>
    </row>
    <row r="15" spans="1:5" ht="39.950000000000003" customHeight="1">
      <c r="A15" s="184">
        <v>2019</v>
      </c>
      <c r="B15" s="181">
        <v>1894</v>
      </c>
      <c r="C15" s="182"/>
      <c r="D15" s="183">
        <v>13.9</v>
      </c>
      <c r="E15" s="43"/>
    </row>
    <row r="16" spans="1:5" ht="18" customHeight="1">
      <c r="A16" s="15"/>
      <c r="B16" s="16"/>
      <c r="C16" s="16"/>
      <c r="D16" s="17"/>
      <c r="E16" s="18"/>
    </row>
    <row r="17" spans="1:5" ht="18" customHeight="1">
      <c r="A17" s="15"/>
      <c r="B17" s="16"/>
      <c r="C17" s="16"/>
      <c r="D17" s="17"/>
      <c r="E17" s="18"/>
    </row>
    <row r="18" spans="1:5" ht="18" customHeight="1">
      <c r="A18" s="15"/>
      <c r="B18" s="16"/>
      <c r="C18" s="16"/>
      <c r="D18" s="17"/>
      <c r="E18" s="18"/>
    </row>
    <row r="19" spans="1:5">
      <c r="A19" s="30"/>
      <c r="B19" s="31"/>
      <c r="C19" s="31"/>
      <c r="D19" s="31"/>
      <c r="E19" s="32"/>
    </row>
    <row r="20" spans="1:5">
      <c r="A20" s="30"/>
      <c r="B20" s="31"/>
      <c r="C20" s="31"/>
      <c r="D20" s="31"/>
      <c r="E20" s="32"/>
    </row>
    <row r="21" spans="1:5">
      <c r="A21" s="30"/>
      <c r="B21" s="31"/>
      <c r="C21" s="31"/>
      <c r="D21" s="31"/>
      <c r="E21" s="32"/>
    </row>
    <row r="22" spans="1:5">
      <c r="A22" s="30"/>
      <c r="B22" s="31"/>
      <c r="C22" s="31"/>
      <c r="D22" s="31"/>
      <c r="E22" s="32"/>
    </row>
    <row r="23" spans="1:5">
      <c r="A23" s="30"/>
      <c r="B23" s="31"/>
      <c r="C23" s="31"/>
      <c r="D23" s="31"/>
      <c r="E23" s="32"/>
    </row>
    <row r="24" spans="1:5">
      <c r="A24" s="30"/>
      <c r="B24" s="31"/>
      <c r="C24" s="31"/>
      <c r="D24" s="31"/>
      <c r="E24" s="32"/>
    </row>
    <row r="25" spans="1:5">
      <c r="A25" s="30"/>
      <c r="B25" s="31"/>
      <c r="C25" s="31"/>
      <c r="D25" s="31"/>
      <c r="E25" s="32"/>
    </row>
    <row r="26" spans="1:5">
      <c r="A26" s="30"/>
      <c r="B26" s="31"/>
      <c r="C26" s="31"/>
      <c r="D26" s="31"/>
      <c r="E26" s="32"/>
    </row>
    <row r="27" spans="1:5">
      <c r="A27" s="30"/>
      <c r="B27" s="31"/>
      <c r="C27" s="31"/>
      <c r="D27" s="31"/>
      <c r="E27" s="32"/>
    </row>
    <row r="28" spans="1:5">
      <c r="A28" s="30"/>
      <c r="B28" s="31"/>
      <c r="C28" s="31"/>
      <c r="D28" s="31"/>
      <c r="E28" s="32"/>
    </row>
    <row r="29" spans="1:5">
      <c r="A29" s="30"/>
      <c r="B29" s="31"/>
      <c r="C29" s="31"/>
      <c r="D29" s="31"/>
      <c r="E29" s="32"/>
    </row>
    <row r="30" spans="1:5">
      <c r="A30" s="30"/>
      <c r="B30" s="31"/>
      <c r="C30" s="31"/>
      <c r="D30" s="31"/>
      <c r="E30" s="32"/>
    </row>
    <row r="31" spans="1:5">
      <c r="A31" s="30"/>
      <c r="B31" s="31"/>
      <c r="C31" s="31"/>
      <c r="D31" s="31"/>
      <c r="E31" s="32"/>
    </row>
    <row r="32" spans="1:5">
      <c r="A32" s="30"/>
      <c r="B32" s="31"/>
      <c r="C32" s="31"/>
      <c r="D32" s="31"/>
      <c r="E32" s="32"/>
    </row>
    <row r="33" spans="1:5">
      <c r="A33" s="30"/>
      <c r="B33" s="31"/>
      <c r="C33" s="31"/>
      <c r="D33" s="31"/>
      <c r="E33" s="32"/>
    </row>
    <row r="34" spans="1:5">
      <c r="A34" s="30"/>
      <c r="B34" s="31"/>
      <c r="C34" s="31"/>
      <c r="D34" s="31"/>
      <c r="E34" s="32"/>
    </row>
    <row r="35" spans="1:5">
      <c r="A35" s="30"/>
      <c r="B35" s="31"/>
      <c r="C35" s="31"/>
      <c r="D35" s="31"/>
      <c r="E35" s="32"/>
    </row>
    <row r="36" spans="1:5">
      <c r="A36" s="30"/>
      <c r="B36" s="31"/>
      <c r="C36" s="31"/>
      <c r="D36" s="31"/>
      <c r="E36" s="32"/>
    </row>
    <row r="37" spans="1:5">
      <c r="A37" s="30"/>
      <c r="B37" s="31"/>
      <c r="C37" s="31"/>
      <c r="D37" s="31"/>
      <c r="E37" s="32"/>
    </row>
    <row r="38" spans="1:5">
      <c r="A38" s="30"/>
      <c r="B38" s="31"/>
      <c r="C38" s="31"/>
      <c r="D38" s="31"/>
      <c r="E38" s="32"/>
    </row>
    <row r="39" spans="1:5">
      <c r="A39" s="30"/>
      <c r="B39" s="31"/>
      <c r="C39" s="31"/>
      <c r="D39" s="31"/>
      <c r="E39" s="32"/>
    </row>
    <row r="40" spans="1:5">
      <c r="A40" s="30"/>
      <c r="B40" s="31"/>
      <c r="C40" s="31"/>
      <c r="D40" s="31"/>
      <c r="E40" s="32"/>
    </row>
    <row r="41" spans="1:5">
      <c r="A41" s="30"/>
      <c r="B41" s="31"/>
      <c r="C41" s="31"/>
      <c r="D41" s="31"/>
      <c r="E41" s="32"/>
    </row>
    <row r="42" spans="1:5">
      <c r="A42" s="30"/>
      <c r="B42" s="31"/>
      <c r="C42" s="31"/>
      <c r="D42" s="31"/>
      <c r="E42" s="32"/>
    </row>
    <row r="43" spans="1:5">
      <c r="A43" s="30"/>
      <c r="B43" s="31"/>
      <c r="C43" s="31"/>
      <c r="D43" s="31"/>
      <c r="E43" s="32"/>
    </row>
    <row r="44" spans="1:5">
      <c r="A44" s="30"/>
      <c r="B44" s="31"/>
      <c r="C44" s="31"/>
      <c r="D44" s="31"/>
      <c r="E44" s="32"/>
    </row>
    <row r="45" spans="1:5">
      <c r="A45" s="30"/>
      <c r="B45" s="31"/>
      <c r="C45" s="31"/>
      <c r="D45" s="31"/>
      <c r="E45" s="32"/>
    </row>
    <row r="46" spans="1:5">
      <c r="A46" s="30"/>
      <c r="B46" s="31"/>
      <c r="C46" s="31"/>
      <c r="D46" s="31"/>
      <c r="E46" s="32"/>
    </row>
    <row r="47" spans="1:5">
      <c r="A47" s="30"/>
      <c r="B47" s="31"/>
      <c r="C47" s="31"/>
      <c r="D47" s="31"/>
      <c r="E47" s="32"/>
    </row>
    <row r="48" spans="1:5">
      <c r="A48" s="30"/>
      <c r="B48" s="31"/>
      <c r="C48" s="31"/>
      <c r="D48" s="31"/>
      <c r="E48" s="32"/>
    </row>
    <row r="49" spans="1:5">
      <c r="A49" s="30"/>
      <c r="B49" s="31"/>
      <c r="C49" s="31"/>
      <c r="D49" s="31"/>
      <c r="E49" s="32"/>
    </row>
    <row r="50" spans="1:5">
      <c r="A50" s="30"/>
      <c r="B50" s="31"/>
      <c r="C50" s="31"/>
      <c r="D50" s="31"/>
      <c r="E50" s="32"/>
    </row>
    <row r="51" spans="1:5">
      <c r="A51" s="30"/>
      <c r="B51" s="31"/>
      <c r="C51" s="31"/>
      <c r="D51" s="31"/>
      <c r="E51" s="32"/>
    </row>
    <row r="52" spans="1:5">
      <c r="A52" s="30"/>
      <c r="B52" s="31"/>
      <c r="C52" s="31"/>
      <c r="D52" s="31"/>
      <c r="E52" s="32"/>
    </row>
    <row r="53" spans="1:5">
      <c r="A53" s="30"/>
      <c r="B53" s="31"/>
      <c r="C53" s="31"/>
      <c r="D53" s="31"/>
      <c r="E53" s="32"/>
    </row>
    <row r="54" spans="1:5">
      <c r="A54" s="30"/>
      <c r="B54" s="31"/>
      <c r="C54" s="31"/>
      <c r="D54" s="31"/>
      <c r="E54" s="32"/>
    </row>
    <row r="55" spans="1:5">
      <c r="A55" s="30"/>
      <c r="B55" s="31"/>
      <c r="C55" s="31"/>
      <c r="D55" s="31"/>
      <c r="E55" s="32"/>
    </row>
    <row r="56" spans="1:5">
      <c r="A56" s="30"/>
      <c r="B56" s="31"/>
      <c r="C56" s="31"/>
      <c r="D56" s="31"/>
      <c r="E56" s="32"/>
    </row>
    <row r="57" spans="1:5">
      <c r="A57" s="30"/>
      <c r="B57" s="31"/>
      <c r="C57" s="31"/>
      <c r="D57" s="31"/>
      <c r="E57" s="32"/>
    </row>
    <row r="58" spans="1:5">
      <c r="A58" s="30"/>
      <c r="B58" s="31"/>
      <c r="C58" s="31"/>
      <c r="D58" s="31"/>
      <c r="E58" s="32"/>
    </row>
    <row r="59" spans="1:5">
      <c r="A59" s="30"/>
      <c r="B59" s="31"/>
      <c r="C59" s="31"/>
      <c r="D59" s="31"/>
      <c r="E59" s="32"/>
    </row>
    <row r="60" spans="1:5">
      <c r="A60" s="30"/>
      <c r="B60" s="31"/>
      <c r="C60" s="31"/>
      <c r="D60" s="31"/>
      <c r="E60" s="32"/>
    </row>
    <row r="61" spans="1:5">
      <c r="A61" s="30"/>
      <c r="B61" s="31"/>
      <c r="C61" s="31"/>
      <c r="D61" s="31"/>
      <c r="E61" s="32"/>
    </row>
    <row r="62" spans="1:5">
      <c r="A62" s="30"/>
      <c r="B62" s="31"/>
      <c r="C62" s="31"/>
      <c r="D62" s="31"/>
      <c r="E62" s="32"/>
    </row>
    <row r="63" spans="1:5">
      <c r="A63" s="30"/>
      <c r="B63" s="31"/>
      <c r="C63" s="31"/>
      <c r="D63" s="31"/>
      <c r="E63" s="32"/>
    </row>
    <row r="64" spans="1:5">
      <c r="A64" s="30"/>
      <c r="B64" s="31"/>
      <c r="C64" s="31"/>
      <c r="D64" s="31"/>
      <c r="E64" s="32"/>
    </row>
    <row r="67" spans="1:5" ht="39.950000000000003" customHeight="1">
      <c r="A67" s="11"/>
      <c r="B67" s="101"/>
      <c r="C67" s="102"/>
      <c r="D67" s="103"/>
      <c r="E67" s="43"/>
    </row>
    <row r="68" spans="1:5" ht="39.950000000000003" customHeight="1">
      <c r="A68" s="53"/>
      <c r="B68" s="44"/>
      <c r="C68" s="16"/>
      <c r="D68" s="52"/>
      <c r="E68" s="43"/>
    </row>
    <row r="69" spans="1:5" ht="20.100000000000001" customHeight="1">
      <c r="A69" s="12" t="s">
        <v>259</v>
      </c>
      <c r="B69" s="13" t="s">
        <v>315</v>
      </c>
      <c r="C69" s="13" t="s">
        <v>259</v>
      </c>
      <c r="D69" s="13" t="s">
        <v>259</v>
      </c>
      <c r="E69" s="45" t="s">
        <v>259</v>
      </c>
    </row>
    <row r="70" spans="1:5" ht="20.100000000000001" customHeight="1">
      <c r="A70" s="12"/>
      <c r="B70" s="13"/>
      <c r="C70" s="13"/>
      <c r="D70" s="13"/>
      <c r="E70" s="45"/>
    </row>
    <row r="71" spans="1:5" ht="20.100000000000001" customHeight="1">
      <c r="A71" s="12"/>
      <c r="B71" s="13"/>
      <c r="C71" s="13"/>
      <c r="D71" s="13"/>
      <c r="E71" s="45"/>
    </row>
    <row r="72" spans="1:5" ht="20.100000000000001" customHeight="1">
      <c r="A72" s="12"/>
      <c r="B72" s="13"/>
      <c r="C72" s="13"/>
      <c r="D72" s="13"/>
      <c r="E72" s="45"/>
    </row>
    <row r="73" spans="1:5" ht="20.100000000000001" customHeight="1">
      <c r="A73" s="12"/>
      <c r="B73" s="13"/>
      <c r="C73" s="13"/>
      <c r="D73" s="13"/>
      <c r="E73" s="45"/>
    </row>
    <row r="74" spans="1:5" ht="20.100000000000001" customHeight="1">
      <c r="A74" s="12"/>
      <c r="B74" s="13"/>
      <c r="C74" s="13"/>
      <c r="D74" s="13"/>
      <c r="E74" s="45"/>
    </row>
    <row r="75" spans="1:5" ht="20.100000000000001" customHeight="1">
      <c r="A75" s="12"/>
      <c r="B75" s="13"/>
      <c r="C75" s="13"/>
      <c r="D75" s="13"/>
      <c r="E75" s="45"/>
    </row>
    <row r="76" spans="1:5" ht="19.5">
      <c r="A76" s="185"/>
      <c r="B76" s="186" t="s">
        <v>54</v>
      </c>
      <c r="C76" s="179"/>
      <c r="D76" s="187" t="s">
        <v>53</v>
      </c>
      <c r="E76" s="410"/>
    </row>
    <row r="77" spans="1:5" ht="39.950000000000003" customHeight="1">
      <c r="A77" s="180"/>
      <c r="B77" s="181"/>
      <c r="C77" s="182"/>
      <c r="D77" s="188"/>
      <c r="E77" s="43"/>
    </row>
    <row r="78" spans="1:5" ht="39.950000000000003" customHeight="1">
      <c r="A78" s="184">
        <v>2016</v>
      </c>
      <c r="B78" s="181">
        <v>1296</v>
      </c>
      <c r="C78" s="182"/>
      <c r="D78" s="183">
        <v>73.510000000000005</v>
      </c>
      <c r="E78" s="43"/>
    </row>
    <row r="79" spans="1:5" ht="39.950000000000003" customHeight="1">
      <c r="A79" s="184">
        <v>2017</v>
      </c>
      <c r="B79" s="181">
        <v>1299</v>
      </c>
      <c r="C79" s="182"/>
      <c r="D79" s="183">
        <v>74.569999999999993</v>
      </c>
      <c r="E79" s="43"/>
    </row>
    <row r="80" spans="1:5" ht="39.950000000000003" customHeight="1">
      <c r="A80" s="184">
        <v>2018</v>
      </c>
      <c r="B80" s="181">
        <v>1274</v>
      </c>
      <c r="C80" s="182"/>
      <c r="D80" s="183">
        <v>74.81</v>
      </c>
      <c r="E80" s="43"/>
    </row>
    <row r="81" spans="1:6" ht="39.950000000000003" customHeight="1">
      <c r="A81" s="184">
        <v>2019</v>
      </c>
      <c r="B81" s="181">
        <v>1220</v>
      </c>
      <c r="C81" s="182"/>
      <c r="D81" s="183">
        <v>74.849999999999994</v>
      </c>
      <c r="E81" s="43"/>
    </row>
    <row r="82" spans="1:6" ht="39.950000000000003" customHeight="1">
      <c r="A82" s="53"/>
      <c r="B82" s="44"/>
      <c r="C82" s="16"/>
      <c r="D82" s="52"/>
      <c r="E82" s="43"/>
    </row>
    <row r="83" spans="1:6" ht="39.950000000000003" customHeight="1">
      <c r="A83" s="53"/>
      <c r="B83" s="44"/>
      <c r="C83" s="16"/>
      <c r="D83" s="52"/>
      <c r="F83" s="43"/>
    </row>
    <row r="84" spans="1:6" ht="30" customHeight="1">
      <c r="B84" s="39"/>
      <c r="C84" s="38"/>
      <c r="D84" s="38"/>
      <c r="F84" s="43"/>
    </row>
    <row r="85" spans="1:6">
      <c r="F85" s="43"/>
    </row>
    <row r="86" spans="1:6">
      <c r="F86" s="43"/>
    </row>
    <row r="87" spans="1:6" ht="19.5">
      <c r="A87" s="37"/>
      <c r="F87" s="43"/>
    </row>
    <row r="88" spans="1:6" ht="19.5">
      <c r="A88" s="37"/>
      <c r="F88" s="43"/>
    </row>
    <row r="89" spans="1:6" ht="24.95" customHeight="1">
      <c r="B89" s="41"/>
      <c r="C89" s="41"/>
      <c r="D89" s="41"/>
      <c r="F89" s="43"/>
    </row>
    <row r="90" spans="1:6" ht="24.95" customHeight="1">
      <c r="B90" s="41"/>
      <c r="C90" s="41"/>
      <c r="D90" s="41"/>
      <c r="F90" s="43"/>
    </row>
    <row r="91" spans="1:6" ht="24.95" customHeight="1">
      <c r="B91" s="41"/>
      <c r="C91" s="41"/>
      <c r="D91" s="41"/>
      <c r="F91" s="43"/>
    </row>
    <row r="92" spans="1:6" ht="24.95" customHeight="1">
      <c r="B92" s="41"/>
      <c r="C92" s="41"/>
      <c r="D92" s="41"/>
      <c r="F92" s="43"/>
    </row>
    <row r="93" spans="1:6" ht="24.95" customHeight="1">
      <c r="B93" s="41"/>
      <c r="C93" s="41"/>
      <c r="D93" s="41"/>
      <c r="F93" s="43"/>
    </row>
    <row r="94" spans="1:6" ht="24.95" customHeight="1">
      <c r="B94" s="41"/>
      <c r="C94" s="41"/>
      <c r="D94" s="41"/>
      <c r="E94" s="42"/>
    </row>
    <row r="95" spans="1:6" ht="24.95" customHeight="1">
      <c r="B95" s="41"/>
      <c r="C95" s="41"/>
      <c r="D95" s="41"/>
      <c r="E95" s="42"/>
    </row>
    <row r="96" spans="1:6" ht="24.95" customHeight="1"/>
    <row r="99" spans="1:5" ht="15.75">
      <c r="A99" s="39"/>
    </row>
    <row r="101" spans="1:5" ht="15.75">
      <c r="B101" s="39"/>
      <c r="C101" s="38"/>
      <c r="D101" s="38"/>
      <c r="E101" s="38"/>
    </row>
    <row r="103" spans="1:5" ht="24.95" customHeight="1">
      <c r="B103" s="41"/>
      <c r="C103" s="41"/>
      <c r="D103" s="41"/>
      <c r="E103" s="42"/>
    </row>
    <row r="104" spans="1:5" ht="24.95" customHeight="1">
      <c r="B104" s="41"/>
      <c r="C104" s="41"/>
      <c r="D104" s="41"/>
      <c r="E104" s="42"/>
    </row>
    <row r="105" spans="1:5" ht="24.95" customHeight="1">
      <c r="B105" s="41"/>
      <c r="C105" s="41"/>
      <c r="D105" s="41"/>
      <c r="E105" s="42"/>
    </row>
    <row r="106" spans="1:5" ht="24.95" customHeight="1">
      <c r="B106" s="41"/>
      <c r="C106" s="41"/>
      <c r="D106" s="41"/>
      <c r="E106" s="42"/>
    </row>
    <row r="107" spans="1:5" ht="24.95" customHeight="1">
      <c r="B107" s="41"/>
      <c r="C107" s="41"/>
      <c r="D107" s="41"/>
      <c r="E107" s="42"/>
    </row>
    <row r="108" spans="1:5" ht="24.95" customHeight="1">
      <c r="B108" s="41"/>
      <c r="C108" s="41"/>
      <c r="D108" s="41"/>
      <c r="E108" s="42"/>
    </row>
    <row r="109" spans="1:5" ht="24.95" customHeight="1">
      <c r="B109" s="41"/>
      <c r="C109" s="41"/>
      <c r="D109" s="41"/>
      <c r="E109" s="42"/>
    </row>
  </sheetData>
  <mergeCells count="3">
    <mergeCell ref="A8:E8"/>
    <mergeCell ref="A2:E2"/>
    <mergeCell ref="B6:E6"/>
  </mergeCells>
  <phoneticPr fontId="0" type="noConversion"/>
  <pageMargins left="0.41" right="0.75" top="0.55000000000000004" bottom="1" header="0" footer="0"/>
  <pageSetup paperSize="9" scale="68" orientation="portrait" horizontalDpi="300" verticalDpi="300" r:id="rId1"/>
  <headerFooter alignWithMargins="0"/>
  <rowBreaks count="2" manualBreakCount="2">
    <brk id="5" max="16383" man="1"/>
    <brk id="6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S152"/>
  <sheetViews>
    <sheetView view="pageBreakPreview" zoomScale="80" zoomScaleNormal="100" zoomScaleSheetLayoutView="80" workbookViewId="0"/>
  </sheetViews>
  <sheetFormatPr baseColWidth="10" defaultRowHeight="12.75"/>
  <cols>
    <col min="1" max="1" width="33.5703125" customWidth="1"/>
    <col min="2" max="2" width="17.7109375" customWidth="1"/>
    <col min="3" max="3" width="12.7109375" customWidth="1"/>
    <col min="4" max="4" width="22.140625" customWidth="1"/>
    <col min="5" max="5" width="21" customWidth="1"/>
    <col min="6" max="6" width="16.140625" customWidth="1"/>
    <col min="7" max="8" width="10.7109375" hidden="1" customWidth="1"/>
    <col min="9" max="9" width="10.7109375" customWidth="1"/>
  </cols>
  <sheetData>
    <row r="2" spans="1:10" ht="24.75">
      <c r="A2" s="444" t="s">
        <v>316</v>
      </c>
      <c r="B2" s="444"/>
      <c r="C2" s="444"/>
      <c r="D2" s="444"/>
      <c r="E2" s="444"/>
      <c r="F2" s="444"/>
    </row>
    <row r="4" spans="1:10" ht="18" customHeight="1">
      <c r="A4" s="9" t="s">
        <v>259</v>
      </c>
      <c r="B4" s="449" t="s">
        <v>259</v>
      </c>
      <c r="C4" s="449"/>
      <c r="D4" s="449"/>
      <c r="E4" s="449"/>
    </row>
    <row r="5" spans="1:10" ht="18" customHeight="1">
      <c r="A5" s="9"/>
      <c r="B5" s="100"/>
      <c r="C5" s="100"/>
      <c r="D5" s="100"/>
      <c r="E5" s="100"/>
    </row>
    <row r="6" spans="1:10" ht="18" customHeight="1">
      <c r="A6" s="9"/>
      <c r="B6" s="100"/>
      <c r="C6" s="100"/>
      <c r="D6" s="100"/>
      <c r="E6" s="100"/>
    </row>
    <row r="7" spans="1:10" ht="20.100000000000001" customHeight="1">
      <c r="A7" s="446" t="s">
        <v>720</v>
      </c>
      <c r="B7" s="446"/>
      <c r="C7" s="446"/>
      <c r="D7" s="446"/>
      <c r="E7" s="446"/>
      <c r="F7" s="405"/>
    </row>
    <row r="8" spans="1:10" ht="20.100000000000001" customHeight="1">
      <c r="A8" s="10"/>
      <c r="B8" s="11"/>
      <c r="C8" s="11"/>
      <c r="D8" s="11"/>
      <c r="E8" s="11"/>
    </row>
    <row r="9" spans="1:10" ht="20.100000000000001" customHeight="1">
      <c r="A9" s="10"/>
      <c r="B9" s="11"/>
      <c r="C9" s="11"/>
      <c r="D9" s="143" t="s">
        <v>125</v>
      </c>
      <c r="E9" s="11"/>
    </row>
    <row r="10" spans="1:10" ht="19.5">
      <c r="A10" s="12" t="s">
        <v>259</v>
      </c>
      <c r="B10" s="144" t="s">
        <v>255</v>
      </c>
      <c r="C10" s="143" t="s">
        <v>259</v>
      </c>
      <c r="D10" s="144" t="s">
        <v>126</v>
      </c>
      <c r="E10" s="143"/>
    </row>
    <row r="11" spans="1:10" ht="19.5">
      <c r="A11" s="12"/>
      <c r="B11" s="46" t="s">
        <v>259</v>
      </c>
      <c r="C11" s="11"/>
      <c r="D11" s="46" t="s">
        <v>259</v>
      </c>
      <c r="E11" s="14"/>
    </row>
    <row r="12" spans="1:10" ht="24.95" customHeight="1">
      <c r="A12" s="113" t="s">
        <v>301</v>
      </c>
      <c r="B12" s="229">
        <v>13444</v>
      </c>
      <c r="C12" s="16"/>
      <c r="D12" s="166">
        <v>15.858375483487059</v>
      </c>
      <c r="E12" s="43"/>
      <c r="I12" s="148"/>
      <c r="J12" s="3"/>
    </row>
    <row r="13" spans="1:10" ht="24.95" customHeight="1">
      <c r="A13" s="113" t="s">
        <v>302</v>
      </c>
      <c r="B13" s="151">
        <v>12299</v>
      </c>
      <c r="C13" s="16"/>
      <c r="D13" s="166">
        <v>15.789901618017725</v>
      </c>
      <c r="E13" s="43"/>
      <c r="I13" s="148"/>
      <c r="J13" s="3"/>
    </row>
    <row r="14" spans="1:10" ht="24.95" customHeight="1">
      <c r="A14" s="113" t="s">
        <v>303</v>
      </c>
      <c r="B14" s="151">
        <v>13049</v>
      </c>
      <c r="C14" s="16"/>
      <c r="D14" s="166">
        <v>14.690780902751168</v>
      </c>
      <c r="E14" s="43"/>
      <c r="I14" s="148"/>
      <c r="J14" s="3"/>
    </row>
    <row r="15" spans="1:10" ht="24.95" customHeight="1">
      <c r="A15" s="113" t="s">
        <v>304</v>
      </c>
      <c r="B15" s="151">
        <v>12593</v>
      </c>
      <c r="C15" s="16"/>
      <c r="D15" s="166">
        <v>14.778051298340348</v>
      </c>
      <c r="E15" s="43"/>
      <c r="I15" s="148"/>
      <c r="J15" s="3"/>
    </row>
    <row r="16" spans="1:10" ht="24.95" customHeight="1">
      <c r="A16" s="113" t="s">
        <v>305</v>
      </c>
      <c r="B16" s="151">
        <v>12983</v>
      </c>
      <c r="C16" s="16"/>
      <c r="D16" s="166">
        <v>14.788569668027421</v>
      </c>
      <c r="E16" s="43"/>
      <c r="I16" s="148"/>
      <c r="J16" s="3"/>
    </row>
    <row r="17" spans="1:10" ht="24.95" customHeight="1">
      <c r="A17" s="113" t="s">
        <v>306</v>
      </c>
      <c r="B17" s="151">
        <v>12325</v>
      </c>
      <c r="C17" s="16"/>
      <c r="D17" s="166">
        <v>15.318458417849898</v>
      </c>
      <c r="E17" s="43"/>
      <c r="I17" s="148"/>
      <c r="J17" s="3"/>
    </row>
    <row r="18" spans="1:10" ht="24.95" customHeight="1">
      <c r="A18" s="113" t="s">
        <v>307</v>
      </c>
      <c r="B18" s="151">
        <v>12061</v>
      </c>
      <c r="C18" s="16"/>
      <c r="D18" s="166">
        <v>15.703507171876296</v>
      </c>
      <c r="E18" s="43"/>
      <c r="I18" s="148"/>
      <c r="J18" s="3"/>
    </row>
    <row r="19" spans="1:10" ht="24.95" customHeight="1">
      <c r="A19" s="113" t="s">
        <v>308</v>
      </c>
      <c r="B19" s="151">
        <v>11962</v>
      </c>
      <c r="C19" s="16"/>
      <c r="D19" s="166">
        <v>14.403945828456779</v>
      </c>
      <c r="E19" s="43"/>
      <c r="I19" s="148"/>
      <c r="J19" s="3"/>
    </row>
    <row r="20" spans="1:10" ht="24.95" customHeight="1">
      <c r="A20" s="113" t="s">
        <v>309</v>
      </c>
      <c r="B20" s="151">
        <v>12349</v>
      </c>
      <c r="C20" s="16"/>
      <c r="D20" s="166">
        <v>14.47080735282209</v>
      </c>
      <c r="E20" s="43"/>
      <c r="I20" s="148"/>
      <c r="J20" s="3"/>
    </row>
    <row r="21" spans="1:10" ht="24.95" customHeight="1">
      <c r="A21" s="113" t="s">
        <v>310</v>
      </c>
      <c r="B21" s="151">
        <v>12923</v>
      </c>
      <c r="C21" s="16"/>
      <c r="D21" s="166">
        <v>14.679254043178828</v>
      </c>
      <c r="E21" s="43"/>
      <c r="I21" s="148"/>
      <c r="J21" s="3"/>
    </row>
    <row r="22" spans="1:10" ht="24.95" customHeight="1">
      <c r="A22" s="113" t="s">
        <v>311</v>
      </c>
      <c r="B22" s="151">
        <v>12326</v>
      </c>
      <c r="C22" s="16"/>
      <c r="D22" s="166">
        <v>15.146844069446699</v>
      </c>
      <c r="E22" s="43"/>
      <c r="I22" s="148"/>
      <c r="J22" s="3"/>
    </row>
    <row r="23" spans="1:10" ht="24.95" customHeight="1">
      <c r="A23" s="113" t="s">
        <v>312</v>
      </c>
      <c r="B23" s="151">
        <v>13935</v>
      </c>
      <c r="C23" s="16"/>
      <c r="D23" s="166">
        <v>15.098672407606745</v>
      </c>
      <c r="E23" s="43"/>
      <c r="I23" s="148"/>
      <c r="J23" s="3"/>
    </row>
    <row r="24" spans="1:10" ht="24.95" customHeight="1">
      <c r="A24" s="15" t="s">
        <v>259</v>
      </c>
      <c r="B24" s="16"/>
      <c r="C24" s="16"/>
      <c r="D24" s="17"/>
      <c r="E24" s="43"/>
      <c r="I24" s="148"/>
      <c r="J24" s="3"/>
    </row>
    <row r="25" spans="1:10" ht="24.95" customHeight="1">
      <c r="A25" s="47" t="s">
        <v>128</v>
      </c>
      <c r="B25" s="51">
        <f>SUM(B12:B24)</f>
        <v>152249</v>
      </c>
      <c r="C25" s="48"/>
      <c r="D25" s="167">
        <v>15.062167896012454</v>
      </c>
      <c r="E25" s="43"/>
      <c r="I25" s="148"/>
      <c r="J25" s="3"/>
    </row>
    <row r="26" spans="1:10" ht="24.95" customHeight="1">
      <c r="A26" s="47"/>
      <c r="B26" s="51"/>
      <c r="C26" s="48"/>
      <c r="D26" s="167"/>
      <c r="E26" s="43"/>
      <c r="I26" s="148"/>
      <c r="J26" s="3"/>
    </row>
    <row r="27" spans="1:10" ht="24.95" customHeight="1">
      <c r="A27" s="47"/>
      <c r="B27" s="51"/>
      <c r="C27" s="48"/>
      <c r="D27" s="54"/>
      <c r="E27" s="43"/>
    </row>
    <row r="28" spans="1:10" ht="24.95" customHeight="1">
      <c r="A28" s="47"/>
      <c r="B28" s="51"/>
      <c r="C28" s="48"/>
      <c r="D28" s="54"/>
      <c r="E28" s="43"/>
    </row>
    <row r="29" spans="1:10" ht="24.95" customHeight="1">
      <c r="A29" s="47"/>
      <c r="B29" s="51"/>
      <c r="C29" s="48"/>
      <c r="D29" s="54"/>
      <c r="E29" s="43"/>
    </row>
    <row r="30" spans="1:10" ht="24.95" customHeight="1">
      <c r="A30" s="47"/>
      <c r="B30" s="51"/>
      <c r="C30" s="48"/>
      <c r="D30" s="54"/>
      <c r="E30" s="43"/>
    </row>
    <row r="31" spans="1:10" ht="24.95" customHeight="1">
      <c r="A31" s="47"/>
      <c r="B31" s="51"/>
      <c r="C31" s="48"/>
      <c r="D31" s="54"/>
      <c r="E31" s="43"/>
    </row>
    <row r="32" spans="1:10" ht="24.95" customHeight="1">
      <c r="A32" s="47"/>
      <c r="B32" s="51"/>
      <c r="C32" s="48"/>
      <c r="D32" s="54"/>
      <c r="E32" s="43"/>
    </row>
    <row r="33" spans="1:9" ht="24.95" customHeight="1">
      <c r="A33" s="47"/>
      <c r="B33" s="51"/>
      <c r="C33" s="48"/>
      <c r="D33" s="54"/>
      <c r="E33" s="43"/>
    </row>
    <row r="34" spans="1:9" ht="24.95" customHeight="1">
      <c r="A34" s="47"/>
      <c r="B34" s="51"/>
      <c r="C34" s="48"/>
      <c r="D34" s="54"/>
      <c r="E34" s="43"/>
    </row>
    <row r="35" spans="1:9" ht="24.95" customHeight="1">
      <c r="A35" s="47"/>
      <c r="B35" s="51"/>
      <c r="C35" s="48"/>
      <c r="D35" s="54"/>
      <c r="E35" s="43"/>
    </row>
    <row r="36" spans="1:9" ht="24.95" customHeight="1">
      <c r="A36" s="47"/>
      <c r="B36" s="51"/>
      <c r="C36" s="48"/>
      <c r="D36" s="54"/>
      <c r="E36" s="43"/>
    </row>
    <row r="37" spans="1:9" ht="24.95" customHeight="1">
      <c r="A37" s="47"/>
      <c r="B37" s="51"/>
      <c r="C37" s="48"/>
      <c r="D37" s="54"/>
      <c r="E37" s="43"/>
    </row>
    <row r="38" spans="1:9" ht="24.95" customHeight="1">
      <c r="A38" s="47"/>
      <c r="B38" s="51"/>
      <c r="C38" s="48"/>
      <c r="D38" s="54"/>
      <c r="E38" s="43"/>
    </row>
    <row r="39" spans="1:9" ht="24.95" customHeight="1">
      <c r="A39" s="47"/>
      <c r="B39" s="51"/>
      <c r="C39" s="48"/>
      <c r="D39" s="54"/>
      <c r="E39" s="43"/>
    </row>
    <row r="40" spans="1:9" ht="24.95" customHeight="1">
      <c r="A40" s="15" t="s">
        <v>259</v>
      </c>
      <c r="B40" s="16" t="s">
        <v>259</v>
      </c>
      <c r="C40" s="16"/>
      <c r="D40" s="17" t="s">
        <v>259</v>
      </c>
      <c r="E40" s="43"/>
    </row>
    <row r="41" spans="1:9" ht="24.95" customHeight="1">
      <c r="A41" s="47"/>
      <c r="B41" s="48"/>
      <c r="C41" s="48"/>
      <c r="D41" s="49"/>
      <c r="E41" s="50"/>
      <c r="I41" s="15"/>
    </row>
    <row r="42" spans="1:9" ht="18" customHeight="1">
      <c r="A42" s="15" t="s">
        <v>259</v>
      </c>
      <c r="B42" s="16"/>
      <c r="C42" s="16"/>
      <c r="D42" s="17"/>
      <c r="E42" s="18"/>
      <c r="I42" s="15"/>
    </row>
    <row r="43" spans="1:9" ht="19.5">
      <c r="A43" s="19"/>
      <c r="B43" s="20"/>
      <c r="C43" s="20"/>
      <c r="D43" s="21"/>
      <c r="E43" s="22"/>
    </row>
    <row r="44" spans="1:9" ht="18" customHeight="1">
      <c r="A44" s="452" t="s">
        <v>259</v>
      </c>
      <c r="B44" s="452"/>
      <c r="C44" s="452"/>
      <c r="D44" s="452"/>
      <c r="E44" s="452"/>
    </row>
    <row r="45" spans="1:9" ht="30" customHeight="1">
      <c r="A45" s="10"/>
      <c r="B45" s="11"/>
      <c r="C45" s="11"/>
      <c r="D45" s="11"/>
      <c r="E45" s="11"/>
    </row>
    <row r="46" spans="1:9" ht="30" customHeight="1">
      <c r="A46" s="10"/>
      <c r="B46" s="11"/>
      <c r="C46" s="11"/>
      <c r="D46" s="11"/>
      <c r="E46" s="11"/>
    </row>
    <row r="47" spans="1:9" ht="39.950000000000003" customHeight="1">
      <c r="A47" s="12" t="s">
        <v>259</v>
      </c>
      <c r="B47" s="9"/>
      <c r="C47" s="9" t="s">
        <v>259</v>
      </c>
      <c r="D47" s="13"/>
      <c r="E47" s="45"/>
      <c r="F47" s="405"/>
    </row>
    <row r="48" spans="1:9" ht="39.950000000000003" customHeight="1" thickBot="1">
      <c r="A48" s="12"/>
      <c r="B48" s="453" t="s">
        <v>46</v>
      </c>
      <c r="C48" s="453"/>
      <c r="D48" s="137" t="s">
        <v>47</v>
      </c>
      <c r="E48" s="147" t="s">
        <v>414</v>
      </c>
    </row>
    <row r="49" spans="1:8" ht="60" customHeight="1" thickTop="1" thickBot="1">
      <c r="A49" s="169" t="s">
        <v>427</v>
      </c>
      <c r="B49" s="450">
        <v>118324</v>
      </c>
      <c r="C49" s="451"/>
      <c r="D49" s="168">
        <v>15.9</v>
      </c>
      <c r="E49" s="208">
        <f>100-D49</f>
        <v>84.1</v>
      </c>
      <c r="G49" s="98">
        <f>B49-E49</f>
        <v>118239.9</v>
      </c>
      <c r="H49" s="3">
        <f>G49/B49*100</f>
        <v>99.928923971468166</v>
      </c>
    </row>
    <row r="50" spans="1:8" ht="60" customHeight="1" thickTop="1" thickBot="1">
      <c r="A50" s="169" t="s">
        <v>454</v>
      </c>
      <c r="B50" s="450">
        <v>8142</v>
      </c>
      <c r="C50" s="454"/>
      <c r="D50" s="230">
        <v>26.8</v>
      </c>
      <c r="E50" s="208">
        <f>100-D50</f>
        <v>73.2</v>
      </c>
      <c r="G50" s="98">
        <f>B50-E50</f>
        <v>8068.8</v>
      </c>
      <c r="H50" s="3">
        <f>G50/B50*100</f>
        <v>99.100957995578483</v>
      </c>
    </row>
    <row r="51" spans="1:8" ht="60" customHeight="1" thickTop="1" thickBot="1">
      <c r="A51" s="169" t="s">
        <v>317</v>
      </c>
      <c r="B51" s="450">
        <v>25783</v>
      </c>
      <c r="C51" s="451"/>
      <c r="D51" s="230">
        <v>7.5</v>
      </c>
      <c r="E51" s="208">
        <f>100-D51</f>
        <v>92.5</v>
      </c>
      <c r="G51" s="98">
        <f>B51-E51</f>
        <v>25690.5</v>
      </c>
      <c r="H51" s="3">
        <f>G51/B51*100</f>
        <v>99.641236473645421</v>
      </c>
    </row>
    <row r="52" spans="1:8" ht="60" customHeight="1" thickTop="1" thickBot="1">
      <c r="A52" s="170" t="s">
        <v>255</v>
      </c>
      <c r="B52" s="450">
        <f>SUM(B49:B51)</f>
        <v>152249</v>
      </c>
      <c r="C52" s="451"/>
      <c r="D52" s="168">
        <v>15.1</v>
      </c>
      <c r="E52" s="208">
        <f>100-D52</f>
        <v>84.9</v>
      </c>
      <c r="G52" s="98">
        <f>B52-E52</f>
        <v>152164.1</v>
      </c>
      <c r="H52" s="3">
        <f>G52/B52*100</f>
        <v>99.944236086936527</v>
      </c>
    </row>
    <row r="53" spans="1:8" ht="35.1" customHeight="1" thickTop="1">
      <c r="A53" s="15"/>
      <c r="B53" s="44" t="s">
        <v>259</v>
      </c>
      <c r="C53" s="16"/>
      <c r="D53" s="17" t="s">
        <v>259</v>
      </c>
      <c r="E53" s="43" t="s">
        <v>259</v>
      </c>
    </row>
    <row r="54" spans="1:8" ht="18" customHeight="1">
      <c r="A54" s="15"/>
      <c r="B54" s="16"/>
      <c r="C54" s="16"/>
      <c r="D54" s="17"/>
      <c r="E54" s="18"/>
    </row>
    <row r="55" spans="1:8" ht="18" customHeight="1">
      <c r="A55" s="15"/>
      <c r="B55" s="16"/>
      <c r="C55" s="16"/>
      <c r="D55" s="17"/>
      <c r="E55" s="18"/>
    </row>
    <row r="56" spans="1:8" ht="18" customHeight="1">
      <c r="A56" s="15"/>
      <c r="B56" s="16"/>
      <c r="C56" s="16"/>
      <c r="D56" s="17"/>
      <c r="E56" s="18"/>
    </row>
    <row r="57" spans="1:8" ht="18" customHeight="1">
      <c r="A57" s="15"/>
      <c r="B57" s="16"/>
      <c r="C57" s="16"/>
      <c r="D57" s="17"/>
      <c r="E57" s="18"/>
    </row>
    <row r="58" spans="1:8" ht="18" customHeight="1">
      <c r="A58" s="15"/>
      <c r="B58" s="16"/>
      <c r="C58" s="16"/>
      <c r="D58" s="17"/>
      <c r="E58" s="18"/>
    </row>
    <row r="59" spans="1:8" ht="18" customHeight="1">
      <c r="A59" s="15"/>
      <c r="B59" s="16"/>
      <c r="C59" s="16"/>
      <c r="D59" s="17"/>
      <c r="E59" s="18"/>
    </row>
    <row r="60" spans="1:8" ht="18" customHeight="1">
      <c r="A60" s="15"/>
      <c r="B60" s="16"/>
      <c r="C60" s="16"/>
      <c r="D60" s="17"/>
      <c r="E60" s="18"/>
    </row>
    <row r="61" spans="1:8" ht="18" customHeight="1">
      <c r="A61" s="15"/>
      <c r="B61" s="16"/>
      <c r="C61" s="16"/>
      <c r="D61" s="17"/>
      <c r="E61" s="18"/>
    </row>
    <row r="62" spans="1:8" ht="18" customHeight="1">
      <c r="A62" s="15"/>
      <c r="B62" s="16"/>
      <c r="C62" s="16"/>
      <c r="D62" s="17"/>
      <c r="E62" s="18"/>
    </row>
    <row r="63" spans="1:8" ht="18" customHeight="1">
      <c r="A63" s="15"/>
      <c r="B63" s="16"/>
      <c r="C63" s="16"/>
      <c r="D63" s="17"/>
      <c r="E63" s="18"/>
    </row>
    <row r="64" spans="1:8" ht="18" customHeight="1">
      <c r="A64" s="15"/>
      <c r="B64" s="16"/>
      <c r="C64" s="16"/>
      <c r="D64" s="17"/>
      <c r="E64" s="18"/>
    </row>
    <row r="65" spans="1:5" ht="18" customHeight="1">
      <c r="A65" s="15"/>
      <c r="B65" s="16"/>
      <c r="C65" s="16"/>
      <c r="D65" s="17"/>
      <c r="E65" s="18"/>
    </row>
    <row r="66" spans="1:5" ht="18" customHeight="1">
      <c r="A66" s="15"/>
      <c r="B66" s="16"/>
      <c r="C66" s="16"/>
      <c r="D66" s="17"/>
      <c r="E66" s="18"/>
    </row>
    <row r="67" spans="1:5" ht="18" customHeight="1">
      <c r="A67" s="15"/>
      <c r="B67" s="16"/>
      <c r="C67" s="16"/>
      <c r="D67" s="17"/>
      <c r="E67" s="18"/>
    </row>
    <row r="68" spans="1:5" ht="18" customHeight="1">
      <c r="A68" s="15"/>
      <c r="B68" s="16"/>
      <c r="C68" s="16"/>
      <c r="D68" s="17"/>
      <c r="E68" s="18"/>
    </row>
    <row r="69" spans="1:5" ht="18" customHeight="1">
      <c r="A69" s="15"/>
      <c r="B69" s="16"/>
      <c r="C69" s="16"/>
      <c r="D69" s="17"/>
      <c r="E69" s="18"/>
    </row>
    <row r="70" spans="1:5" ht="18" customHeight="1">
      <c r="A70" s="15"/>
      <c r="B70" s="16"/>
      <c r="C70" s="16"/>
      <c r="D70" s="17"/>
      <c r="E70" s="18"/>
    </row>
    <row r="71" spans="1:5" ht="18" customHeight="1">
      <c r="A71" s="15"/>
      <c r="B71" s="16"/>
      <c r="C71" s="16"/>
      <c r="D71" s="17"/>
      <c r="E71" s="18"/>
    </row>
    <row r="72" spans="1:5" ht="18" customHeight="1">
      <c r="A72" s="15"/>
      <c r="B72" s="16"/>
      <c r="C72" s="16"/>
      <c r="D72" s="17"/>
      <c r="E72" s="18"/>
    </row>
    <row r="73" spans="1:5" ht="18" customHeight="1">
      <c r="A73" s="15"/>
      <c r="B73" s="16"/>
      <c r="C73" s="16"/>
      <c r="D73" s="17"/>
      <c r="E73" s="18"/>
    </row>
    <row r="74" spans="1:5" ht="18" customHeight="1">
      <c r="A74" s="15"/>
      <c r="B74" s="16"/>
      <c r="C74" s="16"/>
      <c r="D74" s="17"/>
      <c r="E74" s="18"/>
    </row>
    <row r="75" spans="1:5">
      <c r="A75" s="30"/>
      <c r="B75" s="31"/>
      <c r="C75" s="31"/>
      <c r="D75" s="31"/>
      <c r="E75" s="32"/>
    </row>
    <row r="78" spans="1:5" ht="20.100000000000001" customHeight="1">
      <c r="A78" s="12"/>
      <c r="B78" s="13"/>
      <c r="C78" s="13"/>
      <c r="D78" s="13"/>
      <c r="E78" s="45"/>
    </row>
    <row r="79" spans="1:5" ht="19.5">
      <c r="A79" s="12"/>
      <c r="B79" s="46"/>
      <c r="C79" s="11"/>
      <c r="D79" s="46"/>
      <c r="E79" s="14"/>
    </row>
    <row r="80" spans="1:5" ht="19.5">
      <c r="A80" s="12"/>
      <c r="B80" s="46"/>
      <c r="C80" s="11"/>
      <c r="D80" s="46"/>
      <c r="E80" s="14"/>
    </row>
    <row r="81" spans="1:6" ht="19.5">
      <c r="A81" s="12"/>
      <c r="B81" s="46"/>
      <c r="C81" s="11"/>
      <c r="D81" s="46"/>
      <c r="E81" s="14"/>
    </row>
    <row r="82" spans="1:6" ht="19.5">
      <c r="A82" s="12"/>
      <c r="B82" s="46"/>
      <c r="C82" s="11"/>
      <c r="D82" s="46"/>
      <c r="E82" s="14"/>
    </row>
    <row r="83" spans="1:6" ht="35.1" customHeight="1">
      <c r="A83" s="446" t="s">
        <v>284</v>
      </c>
      <c r="B83" s="446"/>
      <c r="C83" s="446"/>
      <c r="D83" s="446"/>
      <c r="E83" s="446"/>
      <c r="F83" s="405"/>
    </row>
    <row r="84" spans="1:6" ht="35.1" customHeight="1">
      <c r="A84" s="36"/>
      <c r="B84" s="36"/>
      <c r="C84" s="36"/>
      <c r="D84" s="36"/>
      <c r="E84" s="36"/>
    </row>
    <row r="85" spans="1:6" ht="37.5" customHeight="1">
      <c r="A85" s="171"/>
      <c r="B85" s="172">
        <v>2015</v>
      </c>
      <c r="C85" s="172">
        <v>2016</v>
      </c>
      <c r="D85" s="172">
        <v>2017</v>
      </c>
      <c r="E85" s="172">
        <v>2018</v>
      </c>
      <c r="F85" s="172">
        <v>2019</v>
      </c>
    </row>
    <row r="86" spans="1:6" ht="35.1" customHeight="1">
      <c r="A86" s="176" t="s">
        <v>81</v>
      </c>
      <c r="B86" s="173">
        <v>135788</v>
      </c>
      <c r="C86" s="173">
        <v>144548</v>
      </c>
      <c r="D86" s="173">
        <v>145233</v>
      </c>
      <c r="E86" s="173">
        <v>147058</v>
      </c>
      <c r="F86" s="173">
        <v>152249</v>
      </c>
    </row>
    <row r="87" spans="1:6" ht="35.1" customHeight="1">
      <c r="A87" s="176" t="s">
        <v>82</v>
      </c>
      <c r="B87" s="173">
        <v>20671</v>
      </c>
      <c r="C87" s="173">
        <v>21599</v>
      </c>
      <c r="D87" s="173">
        <v>22080</v>
      </c>
      <c r="E87" s="173">
        <v>21976</v>
      </c>
      <c r="F87" s="173">
        <v>22932</v>
      </c>
    </row>
    <row r="88" spans="1:6" ht="30" customHeight="1">
      <c r="A88" s="177" t="s">
        <v>84</v>
      </c>
      <c r="B88" s="175">
        <v>5.9</v>
      </c>
      <c r="C88" s="175">
        <v>6</v>
      </c>
      <c r="D88" s="175">
        <v>5.8</v>
      </c>
      <c r="E88" s="175">
        <v>5.8</v>
      </c>
      <c r="F88" s="175">
        <v>5.8</v>
      </c>
    </row>
    <row r="89" spans="1:6" ht="30" customHeight="1">
      <c r="A89" s="177" t="s">
        <v>127</v>
      </c>
      <c r="B89" s="175">
        <v>23.4</v>
      </c>
      <c r="C89" s="175">
        <v>21.9</v>
      </c>
      <c r="D89" s="175">
        <v>22.1</v>
      </c>
      <c r="E89" s="175">
        <v>21.7</v>
      </c>
      <c r="F89" s="175">
        <v>21.5</v>
      </c>
    </row>
    <row r="90" spans="1:6" ht="30" customHeight="1">
      <c r="A90" s="177" t="s">
        <v>83</v>
      </c>
      <c r="B90" s="174">
        <v>307</v>
      </c>
      <c r="C90" s="174">
        <v>297</v>
      </c>
      <c r="D90" s="174">
        <v>297.07</v>
      </c>
      <c r="E90" s="369">
        <v>298</v>
      </c>
      <c r="F90" s="406">
        <v>306.37064279568341</v>
      </c>
    </row>
    <row r="91" spans="1:6" ht="30" customHeight="1">
      <c r="A91" s="38"/>
      <c r="B91" s="55"/>
      <c r="C91" s="56"/>
      <c r="D91" s="56"/>
      <c r="E91" s="56"/>
      <c r="F91" s="56"/>
    </row>
    <row r="94" spans="1:6">
      <c r="A94" s="15"/>
    </row>
    <row r="95" spans="1:6" ht="19.5">
      <c r="A95" s="37"/>
    </row>
    <row r="96" spans="1:6" ht="24.95" customHeight="1">
      <c r="B96" s="41"/>
      <c r="C96" s="41"/>
      <c r="D96" s="41"/>
      <c r="E96" s="42"/>
    </row>
    <row r="97" spans="1:5" ht="24.95" customHeight="1">
      <c r="B97" s="41"/>
      <c r="C97" s="41"/>
      <c r="D97" s="41"/>
      <c r="E97" s="42"/>
    </row>
    <row r="98" spans="1:5" ht="24.95" customHeight="1">
      <c r="B98" s="41"/>
      <c r="C98" s="41"/>
      <c r="D98" s="41"/>
      <c r="E98" s="42"/>
    </row>
    <row r="99" spans="1:5" ht="24.95" customHeight="1">
      <c r="B99" s="41"/>
      <c r="C99" s="41"/>
      <c r="D99" s="41"/>
      <c r="E99" s="42"/>
    </row>
    <row r="100" spans="1:5" ht="24.95" customHeight="1">
      <c r="B100" s="41"/>
      <c r="C100" s="41"/>
      <c r="D100" s="41"/>
      <c r="E100" s="42"/>
    </row>
    <row r="101" spans="1:5" ht="24.95" customHeight="1">
      <c r="B101" s="41"/>
      <c r="C101" s="41"/>
      <c r="D101" s="41"/>
      <c r="E101" s="42"/>
    </row>
    <row r="102" spans="1:5" ht="24.95" customHeight="1">
      <c r="B102" s="41"/>
      <c r="C102" s="41"/>
      <c r="D102" s="41"/>
      <c r="E102" s="42"/>
    </row>
    <row r="103" spans="1:5" ht="24.95" customHeight="1"/>
    <row r="106" spans="1:5" ht="15.75">
      <c r="A106" s="39"/>
    </row>
    <row r="108" spans="1:5" ht="15.75">
      <c r="B108" s="39"/>
      <c r="C108" s="38"/>
      <c r="D108" s="38"/>
      <c r="E108" s="38"/>
    </row>
    <row r="110" spans="1:5" ht="24.95" customHeight="1">
      <c r="B110" s="41"/>
      <c r="C110" s="41"/>
      <c r="D110" s="41"/>
      <c r="E110" s="42"/>
    </row>
    <row r="111" spans="1:5" ht="24.95" customHeight="1">
      <c r="B111" s="41"/>
      <c r="C111" s="41"/>
      <c r="D111" s="41"/>
      <c r="E111" s="42"/>
    </row>
    <row r="112" spans="1:5" ht="24.95" customHeight="1">
      <c r="B112" s="41"/>
      <c r="C112" s="41"/>
      <c r="D112" s="41"/>
      <c r="E112" s="42"/>
    </row>
    <row r="113" spans="2:5" ht="24.95" customHeight="1">
      <c r="B113" s="41"/>
      <c r="C113" s="41"/>
      <c r="D113" s="41"/>
      <c r="E113" s="42"/>
    </row>
    <row r="114" spans="2:5" ht="24.95" customHeight="1">
      <c r="B114" s="41"/>
      <c r="C114" s="41"/>
      <c r="D114" s="41"/>
      <c r="E114" s="42"/>
    </row>
    <row r="115" spans="2:5" ht="24.95" customHeight="1">
      <c r="B115" s="41"/>
      <c r="C115" s="41"/>
      <c r="D115" s="41"/>
      <c r="E115" s="42"/>
    </row>
    <row r="116" spans="2:5" ht="24.95" customHeight="1">
      <c r="B116" s="41"/>
      <c r="C116" s="41"/>
      <c r="D116" s="41"/>
      <c r="E116" s="42"/>
    </row>
    <row r="146" spans="2:19">
      <c r="B146" s="117"/>
      <c r="C146" s="118"/>
    </row>
    <row r="147" spans="2:19">
      <c r="B147" s="117"/>
      <c r="C147" s="118"/>
    </row>
    <row r="148" spans="2:19">
      <c r="B148" s="117"/>
      <c r="C148" s="118"/>
    </row>
    <row r="149" spans="2:19">
      <c r="B149" s="117"/>
      <c r="C149" s="118"/>
    </row>
    <row r="151" spans="2:19">
      <c r="C151" s="119"/>
    </row>
    <row r="152" spans="2:19">
      <c r="S152" s="119"/>
    </row>
  </sheetData>
  <mergeCells count="10">
    <mergeCell ref="A2:F2"/>
    <mergeCell ref="B4:E4"/>
    <mergeCell ref="A7:E7"/>
    <mergeCell ref="B52:C52"/>
    <mergeCell ref="A83:E83"/>
    <mergeCell ref="A44:E44"/>
    <mergeCell ref="B49:C49"/>
    <mergeCell ref="B51:C51"/>
    <mergeCell ref="B48:C48"/>
    <mergeCell ref="B50:C50"/>
  </mergeCells>
  <phoneticPr fontId="0" type="noConversion"/>
  <pageMargins left="0.46" right="0.75" top="0.76" bottom="1" header="0" footer="0"/>
  <pageSetup paperSize="9" scale="69" orientation="portrait" horizontalDpi="300" verticalDpi="300" r:id="rId1"/>
  <headerFooter alignWithMargins="0"/>
  <rowBreaks count="3" manualBreakCount="3">
    <brk id="5" max="7" man="1"/>
    <brk id="45" max="7" man="1"/>
    <brk id="81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488"/>
  <sheetViews>
    <sheetView zoomScale="90" zoomScaleNormal="90" zoomScaleSheetLayoutView="100" workbookViewId="0"/>
  </sheetViews>
  <sheetFormatPr baseColWidth="10" defaultRowHeight="12.75"/>
  <cols>
    <col min="1" max="1" width="50.28515625" style="152" customWidth="1"/>
    <col min="2" max="2" width="20.7109375" style="158" customWidth="1"/>
    <col min="3" max="3" width="28.28515625" style="152" customWidth="1"/>
    <col min="4" max="16384" width="11.42578125" style="152"/>
  </cols>
  <sheetData>
    <row r="1" spans="1:7" ht="26.25" customHeight="1">
      <c r="A1" s="434" t="s">
        <v>48</v>
      </c>
      <c r="B1" s="434"/>
    </row>
    <row r="2" spans="1:7" ht="12.75" customHeight="1">
      <c r="A2" s="242"/>
      <c r="B2" s="154"/>
    </row>
    <row r="3" spans="1:7" ht="12.75" customHeight="1">
      <c r="A3" s="242"/>
      <c r="B3" s="154"/>
    </row>
    <row r="4" spans="1:7" ht="12.75" customHeight="1">
      <c r="A4" s="242"/>
      <c r="B4" s="154"/>
    </row>
    <row r="5" spans="1:7" ht="12.75" customHeight="1">
      <c r="A5" s="242"/>
      <c r="B5" s="154"/>
    </row>
    <row r="6" spans="1:7" ht="12.75" customHeight="1">
      <c r="A6" s="242"/>
      <c r="B6" s="154"/>
    </row>
    <row r="7" spans="1:7" s="155" customFormat="1" ht="12.75" customHeight="1">
      <c r="A7" s="153"/>
      <c r="B7" s="154"/>
      <c r="C7" s="455"/>
      <c r="D7" s="455"/>
      <c r="E7" s="455"/>
      <c r="F7" s="455"/>
      <c r="G7" s="455"/>
    </row>
    <row r="8" spans="1:7">
      <c r="B8" s="156"/>
    </row>
    <row r="9" spans="1:7">
      <c r="A9" s="157" t="s">
        <v>191</v>
      </c>
      <c r="B9" s="156" t="s">
        <v>598</v>
      </c>
      <c r="C9" s="156" t="s">
        <v>724</v>
      </c>
    </row>
    <row r="10" spans="1:7">
      <c r="A10" s="157"/>
    </row>
    <row r="11" spans="1:7">
      <c r="A11" s="228" t="s">
        <v>513</v>
      </c>
      <c r="B11" s="158">
        <v>28663</v>
      </c>
      <c r="C11" s="158">
        <v>27529</v>
      </c>
    </row>
    <row r="12" spans="1:7">
      <c r="A12" s="228" t="s">
        <v>514</v>
      </c>
      <c r="B12" s="158">
        <v>754</v>
      </c>
      <c r="C12" s="152">
        <v>733</v>
      </c>
    </row>
    <row r="13" spans="1:7">
      <c r="A13" s="228" t="s">
        <v>515</v>
      </c>
      <c r="B13" s="158">
        <v>26199</v>
      </c>
      <c r="C13" s="158">
        <v>27065</v>
      </c>
    </row>
    <row r="14" spans="1:7">
      <c r="A14" s="228" t="s">
        <v>516</v>
      </c>
      <c r="B14" s="158">
        <v>2220</v>
      </c>
      <c r="C14" s="158">
        <v>2164</v>
      </c>
    </row>
    <row r="15" spans="1:7">
      <c r="A15" s="228" t="s">
        <v>517</v>
      </c>
      <c r="B15" s="158">
        <v>135</v>
      </c>
      <c r="C15" s="152">
        <v>127</v>
      </c>
    </row>
    <row r="16" spans="1:7">
      <c r="A16" s="228" t="s">
        <v>518</v>
      </c>
      <c r="B16" s="158">
        <v>883</v>
      </c>
      <c r="C16" s="152">
        <v>914</v>
      </c>
    </row>
    <row r="17" spans="1:3">
      <c r="A17" s="228" t="s">
        <v>519</v>
      </c>
      <c r="B17" s="158">
        <v>160</v>
      </c>
      <c r="C17" s="152">
        <v>159</v>
      </c>
    </row>
    <row r="20" spans="1:3">
      <c r="A20" s="157" t="s">
        <v>318</v>
      </c>
      <c r="B20" s="156"/>
    </row>
    <row r="21" spans="1:3">
      <c r="A21" s="157"/>
      <c r="B21" s="156"/>
    </row>
    <row r="22" spans="1:3">
      <c r="A22" s="152" t="s">
        <v>320</v>
      </c>
    </row>
    <row r="23" spans="1:3">
      <c r="A23" s="228" t="s">
        <v>532</v>
      </c>
      <c r="B23" s="158">
        <v>1009</v>
      </c>
      <c r="C23" s="152">
        <v>1723</v>
      </c>
    </row>
    <row r="24" spans="1:3">
      <c r="A24" s="152" t="s">
        <v>192</v>
      </c>
      <c r="B24" s="158">
        <v>0</v>
      </c>
      <c r="C24" s="152">
        <v>1</v>
      </c>
    </row>
    <row r="25" spans="1:3">
      <c r="A25" s="152" t="s">
        <v>193</v>
      </c>
      <c r="B25" s="158">
        <v>10</v>
      </c>
      <c r="C25" s="152">
        <v>4</v>
      </c>
    </row>
    <row r="26" spans="1:3">
      <c r="A26" s="152" t="s">
        <v>319</v>
      </c>
      <c r="B26" s="158">
        <v>540</v>
      </c>
      <c r="C26" s="152">
        <v>508</v>
      </c>
    </row>
    <row r="27" spans="1:3">
      <c r="A27" s="209" t="s">
        <v>429</v>
      </c>
      <c r="B27" s="158">
        <v>6</v>
      </c>
      <c r="C27" s="152">
        <v>27</v>
      </c>
    </row>
    <row r="28" spans="1:3">
      <c r="A28" s="152" t="s">
        <v>161</v>
      </c>
      <c r="B28" s="158">
        <v>296</v>
      </c>
      <c r="C28" s="152">
        <v>396</v>
      </c>
    </row>
    <row r="29" spans="1:3">
      <c r="A29" s="152" t="s">
        <v>194</v>
      </c>
      <c r="B29" s="158">
        <v>141</v>
      </c>
      <c r="C29" s="152">
        <v>102</v>
      </c>
    </row>
    <row r="30" spans="1:3">
      <c r="A30" s="228" t="s">
        <v>533</v>
      </c>
      <c r="B30" s="158">
        <v>78</v>
      </c>
      <c r="C30" s="152">
        <v>62</v>
      </c>
    </row>
    <row r="33" spans="1:4">
      <c r="A33" s="152" t="s">
        <v>208</v>
      </c>
      <c r="B33" s="158">
        <v>1274</v>
      </c>
      <c r="C33" s="158">
        <v>1220</v>
      </c>
      <c r="D33" s="431"/>
    </row>
    <row r="34" spans="1:4">
      <c r="A34" s="152" t="s">
        <v>209</v>
      </c>
      <c r="B34" s="159">
        <v>74.8</v>
      </c>
      <c r="C34" s="159">
        <v>74.846625766871171</v>
      </c>
    </row>
    <row r="36" spans="1:4">
      <c r="A36" s="152" t="s">
        <v>210</v>
      </c>
      <c r="B36" s="158">
        <v>15986</v>
      </c>
      <c r="C36" s="158">
        <v>14619</v>
      </c>
    </row>
    <row r="37" spans="1:4">
      <c r="B37" s="152"/>
    </row>
    <row r="38" spans="1:4">
      <c r="B38" s="152"/>
    </row>
    <row r="39" spans="1:4">
      <c r="A39" s="157" t="s">
        <v>321</v>
      </c>
      <c r="B39" s="156" t="s">
        <v>598</v>
      </c>
      <c r="C39" s="156" t="s">
        <v>724</v>
      </c>
    </row>
    <row r="40" spans="1:4">
      <c r="A40" s="157"/>
    </row>
    <row r="41" spans="1:4">
      <c r="A41" s="157" t="s">
        <v>392</v>
      </c>
      <c r="B41" s="156"/>
    </row>
    <row r="42" spans="1:4">
      <c r="A42" s="228" t="s">
        <v>520</v>
      </c>
      <c r="B42" s="158">
        <v>1978199</v>
      </c>
      <c r="C42" s="158">
        <v>2199060</v>
      </c>
    </row>
    <row r="43" spans="1:4">
      <c r="A43" s="228" t="s">
        <v>521</v>
      </c>
      <c r="B43" s="158">
        <v>207527</v>
      </c>
      <c r="C43" s="158">
        <v>260808</v>
      </c>
    </row>
    <row r="44" spans="1:4">
      <c r="A44" s="157" t="s">
        <v>391</v>
      </c>
      <c r="B44" s="152"/>
    </row>
    <row r="45" spans="1:4">
      <c r="A45" s="152" t="s">
        <v>247</v>
      </c>
      <c r="B45" s="158">
        <v>44347</v>
      </c>
      <c r="C45" s="158">
        <v>47320</v>
      </c>
    </row>
    <row r="46" spans="1:4">
      <c r="A46" s="152" t="s">
        <v>248</v>
      </c>
      <c r="B46" s="152"/>
      <c r="C46" s="158"/>
    </row>
    <row r="47" spans="1:4">
      <c r="A47" s="152" t="s">
        <v>395</v>
      </c>
      <c r="B47" s="158">
        <v>809</v>
      </c>
      <c r="C47" s="158">
        <v>609.33333333333337</v>
      </c>
    </row>
    <row r="48" spans="1:4">
      <c r="A48" s="152" t="s">
        <v>394</v>
      </c>
      <c r="B48" s="158">
        <v>41</v>
      </c>
      <c r="C48" s="158">
        <v>36</v>
      </c>
    </row>
    <row r="49" spans="1:3">
      <c r="A49" s="152" t="s">
        <v>195</v>
      </c>
      <c r="B49" s="158">
        <v>425</v>
      </c>
      <c r="C49" s="158">
        <v>431</v>
      </c>
    </row>
    <row r="50" spans="1:3">
      <c r="A50" s="152" t="s">
        <v>211</v>
      </c>
      <c r="B50" s="158">
        <v>46</v>
      </c>
      <c r="C50" s="158">
        <v>39</v>
      </c>
    </row>
    <row r="51" spans="1:3">
      <c r="A51" s="228" t="s">
        <v>529</v>
      </c>
      <c r="B51" s="158">
        <v>136</v>
      </c>
      <c r="C51" s="158">
        <v>130</v>
      </c>
    </row>
    <row r="52" spans="1:3">
      <c r="A52" s="152" t="s">
        <v>42</v>
      </c>
      <c r="B52" s="158">
        <v>55</v>
      </c>
      <c r="C52" s="158">
        <v>66</v>
      </c>
    </row>
    <row r="53" spans="1:3">
      <c r="A53" s="228" t="s">
        <v>571</v>
      </c>
      <c r="B53" s="158">
        <v>19</v>
      </c>
      <c r="C53" s="158">
        <v>24</v>
      </c>
    </row>
    <row r="54" spans="1:3">
      <c r="A54" s="152" t="s">
        <v>43</v>
      </c>
      <c r="B54" s="158">
        <v>99</v>
      </c>
      <c r="C54" s="158">
        <v>99</v>
      </c>
    </row>
    <row r="55" spans="1:3">
      <c r="A55" s="152" t="s">
        <v>212</v>
      </c>
      <c r="B55" s="158">
        <v>594</v>
      </c>
      <c r="C55" s="158">
        <v>740</v>
      </c>
    </row>
    <row r="56" spans="1:3">
      <c r="A56" s="152" t="s">
        <v>213</v>
      </c>
      <c r="B56" s="158">
        <v>73</v>
      </c>
      <c r="C56" s="158">
        <v>29</v>
      </c>
    </row>
    <row r="57" spans="1:3">
      <c r="A57" s="152" t="s">
        <v>214</v>
      </c>
      <c r="B57" s="158">
        <v>763</v>
      </c>
      <c r="C57" s="158">
        <v>735</v>
      </c>
    </row>
    <row r="58" spans="1:3">
      <c r="A58" s="152" t="s">
        <v>259</v>
      </c>
    </row>
    <row r="59" spans="1:3">
      <c r="A59" s="157" t="s">
        <v>215</v>
      </c>
    </row>
    <row r="60" spans="1:3">
      <c r="A60" s="152" t="s">
        <v>216</v>
      </c>
      <c r="B60" s="158">
        <v>9598</v>
      </c>
      <c r="C60" s="158">
        <v>9623</v>
      </c>
    </row>
    <row r="61" spans="1:3">
      <c r="B61" s="152"/>
    </row>
    <row r="62" spans="1:3">
      <c r="A62" s="157" t="s">
        <v>322</v>
      </c>
      <c r="B62" s="152"/>
    </row>
    <row r="63" spans="1:3">
      <c r="A63" s="152" t="s">
        <v>5</v>
      </c>
      <c r="B63" s="158">
        <v>41367</v>
      </c>
      <c r="C63" s="158">
        <v>42353</v>
      </c>
    </row>
    <row r="64" spans="1:3">
      <c r="B64" s="152"/>
    </row>
    <row r="65" spans="1:3">
      <c r="A65" s="157" t="s">
        <v>393</v>
      </c>
      <c r="B65" s="152"/>
    </row>
    <row r="66" spans="1:3">
      <c r="A66" s="152" t="s">
        <v>217</v>
      </c>
      <c r="B66" s="158">
        <v>13312</v>
      </c>
      <c r="C66" s="158">
        <v>16947</v>
      </c>
    </row>
    <row r="67" spans="1:3">
      <c r="A67" s="228" t="s">
        <v>570</v>
      </c>
      <c r="B67" s="158">
        <v>17047</v>
      </c>
      <c r="C67" s="158">
        <v>12646</v>
      </c>
    </row>
    <row r="68" spans="1:3">
      <c r="B68" s="152"/>
    </row>
    <row r="72" spans="1:3">
      <c r="A72" s="234" t="s">
        <v>495</v>
      </c>
      <c r="B72" s="320" t="s">
        <v>598</v>
      </c>
      <c r="C72" s="320" t="s">
        <v>724</v>
      </c>
    </row>
    <row r="73" spans="1:3">
      <c r="A73" s="160"/>
      <c r="B73" s="156"/>
    </row>
    <row r="74" spans="1:3">
      <c r="A74" s="235" t="s">
        <v>522</v>
      </c>
      <c r="B74" s="318">
        <v>405513</v>
      </c>
      <c r="C74" s="319">
        <v>628310</v>
      </c>
    </row>
    <row r="75" spans="1:3">
      <c r="A75" s="235" t="s">
        <v>523</v>
      </c>
      <c r="B75" s="319">
        <v>4569021</v>
      </c>
      <c r="C75" s="319">
        <v>4802771</v>
      </c>
    </row>
    <row r="76" spans="1:3">
      <c r="A76" s="235" t="s">
        <v>524</v>
      </c>
      <c r="B76" s="319">
        <v>189059</v>
      </c>
      <c r="C76" s="319">
        <v>197185</v>
      </c>
    </row>
    <row r="77" spans="1:3">
      <c r="A77" s="235" t="s">
        <v>525</v>
      </c>
      <c r="B77" s="319">
        <v>1431872</v>
      </c>
      <c r="C77" s="319">
        <v>1532657</v>
      </c>
    </row>
    <row r="78" spans="1:3">
      <c r="A78" s="235"/>
    </row>
    <row r="79" spans="1:3">
      <c r="A79" s="156"/>
    </row>
    <row r="80" spans="1:3">
      <c r="A80" s="234" t="s">
        <v>496</v>
      </c>
    </row>
    <row r="81" spans="1:3">
      <c r="A81" s="234"/>
    </row>
    <row r="82" spans="1:3">
      <c r="A82" s="235" t="s">
        <v>497</v>
      </c>
      <c r="B82" s="319">
        <v>60849</v>
      </c>
      <c r="C82" s="319">
        <v>55257</v>
      </c>
    </row>
    <row r="83" spans="1:3">
      <c r="A83" s="235" t="s">
        <v>498</v>
      </c>
      <c r="B83" s="319">
        <v>68897</v>
      </c>
      <c r="C83" s="319">
        <v>74508</v>
      </c>
    </row>
    <row r="84" spans="1:3">
      <c r="A84" s="235" t="s">
        <v>499</v>
      </c>
      <c r="B84" s="319">
        <v>314563</v>
      </c>
      <c r="C84" s="319">
        <v>351283</v>
      </c>
    </row>
    <row r="85" spans="1:3">
      <c r="A85" s="235"/>
    </row>
    <row r="86" spans="1:3">
      <c r="A86" s="156"/>
    </row>
    <row r="87" spans="1:3">
      <c r="A87" s="237" t="s">
        <v>500</v>
      </c>
    </row>
    <row r="88" spans="1:3">
      <c r="A88" s="237"/>
    </row>
    <row r="89" spans="1:3">
      <c r="A89" s="238" t="s">
        <v>498</v>
      </c>
      <c r="B89" s="319">
        <v>217180</v>
      </c>
      <c r="C89" s="319">
        <v>211835</v>
      </c>
    </row>
    <row r="90" spans="1:3">
      <c r="A90" s="238" t="s">
        <v>499</v>
      </c>
      <c r="B90" s="319">
        <v>645945</v>
      </c>
      <c r="C90" s="319">
        <v>747136</v>
      </c>
    </row>
    <row r="91" spans="1:3">
      <c r="A91" s="238" t="s">
        <v>501</v>
      </c>
      <c r="B91" s="319">
        <f>B90/B89</f>
        <v>2.9742379592964361</v>
      </c>
      <c r="C91" s="319">
        <f>C90/C89</f>
        <v>3.5269714636391529</v>
      </c>
    </row>
    <row r="92" spans="1:3">
      <c r="A92" s="238"/>
      <c r="C92" s="319"/>
    </row>
    <row r="93" spans="1:3">
      <c r="A93" s="156"/>
      <c r="C93" s="319"/>
    </row>
    <row r="94" spans="1:3">
      <c r="A94" s="236" t="s">
        <v>502</v>
      </c>
      <c r="C94" s="319"/>
    </row>
    <row r="95" spans="1:3">
      <c r="A95" s="236"/>
      <c r="C95" s="319"/>
    </row>
    <row r="96" spans="1:3">
      <c r="A96" s="235" t="s">
        <v>497</v>
      </c>
      <c r="B96" s="319">
        <v>3815</v>
      </c>
      <c r="C96" s="319">
        <v>3786</v>
      </c>
    </row>
    <row r="97" spans="1:3">
      <c r="A97" s="235" t="s">
        <v>498</v>
      </c>
      <c r="B97" s="319">
        <v>3498</v>
      </c>
      <c r="C97" s="319">
        <v>3807</v>
      </c>
    </row>
    <row r="98" spans="1:3">
      <c r="A98" s="235" t="s">
        <v>499</v>
      </c>
      <c r="B98" s="319">
        <v>26659</v>
      </c>
      <c r="C98" s="319">
        <v>31616</v>
      </c>
    </row>
    <row r="99" spans="1:3">
      <c r="A99" s="235"/>
      <c r="C99" s="319"/>
    </row>
    <row r="100" spans="1:3">
      <c r="C100" s="319"/>
    </row>
    <row r="101" spans="1:3">
      <c r="A101" s="157" t="s">
        <v>503</v>
      </c>
      <c r="C101" s="319"/>
    </row>
    <row r="102" spans="1:3">
      <c r="A102" s="157"/>
      <c r="C102" s="319"/>
    </row>
    <row r="103" spans="1:3">
      <c r="A103" s="228" t="s">
        <v>498</v>
      </c>
      <c r="B103" s="319">
        <v>4294</v>
      </c>
      <c r="C103" s="319">
        <v>3757</v>
      </c>
    </row>
    <row r="104" spans="1:3">
      <c r="A104" s="228" t="s">
        <v>499</v>
      </c>
      <c r="B104" s="158">
        <v>53372</v>
      </c>
      <c r="C104" s="319">
        <v>73241</v>
      </c>
    </row>
    <row r="105" spans="1:3">
      <c r="A105" s="228"/>
      <c r="C105" s="319"/>
    </row>
    <row r="106" spans="1:3">
      <c r="A106" s="228"/>
      <c r="C106" s="319"/>
    </row>
    <row r="107" spans="1:3">
      <c r="A107" s="157" t="s">
        <v>512</v>
      </c>
      <c r="C107" s="319"/>
    </row>
    <row r="108" spans="1:3">
      <c r="A108" s="240"/>
      <c r="C108" s="319"/>
    </row>
    <row r="109" spans="1:3">
      <c r="A109" s="239" t="s">
        <v>506</v>
      </c>
      <c r="B109" s="319">
        <v>3325</v>
      </c>
      <c r="C109" s="319">
        <v>3391</v>
      </c>
    </row>
    <row r="110" spans="1:3">
      <c r="A110" s="241" t="s">
        <v>507</v>
      </c>
      <c r="B110" s="319">
        <v>1542</v>
      </c>
      <c r="C110" s="319">
        <v>1463</v>
      </c>
    </row>
    <row r="111" spans="1:3">
      <c r="A111" s="241" t="s">
        <v>508</v>
      </c>
      <c r="B111" s="319">
        <v>2935</v>
      </c>
      <c r="C111" s="319">
        <v>3241</v>
      </c>
    </row>
    <row r="112" spans="1:3">
      <c r="A112" s="241" t="s">
        <v>509</v>
      </c>
      <c r="B112" s="319">
        <v>214</v>
      </c>
      <c r="C112" s="319">
        <v>184</v>
      </c>
    </row>
    <row r="113" spans="1:3">
      <c r="A113" s="241" t="s">
        <v>510</v>
      </c>
      <c r="B113" s="319">
        <v>145</v>
      </c>
      <c r="C113" s="319">
        <v>221</v>
      </c>
    </row>
    <row r="114" spans="1:3">
      <c r="A114" s="241" t="s">
        <v>511</v>
      </c>
      <c r="B114" s="319">
        <v>258</v>
      </c>
      <c r="C114" s="319">
        <v>231</v>
      </c>
    </row>
    <row r="115" spans="1:3">
      <c r="A115" s="228"/>
      <c r="C115" s="319"/>
    </row>
    <row r="116" spans="1:3">
      <c r="A116" s="228"/>
    </row>
    <row r="117" spans="1:3">
      <c r="A117" s="228"/>
    </row>
    <row r="118" spans="1:3">
      <c r="A118" s="228"/>
    </row>
    <row r="119" spans="1:3">
      <c r="A119" s="228"/>
    </row>
    <row r="120" spans="1:3">
      <c r="A120" s="228"/>
    </row>
    <row r="121" spans="1:3">
      <c r="A121" s="228"/>
    </row>
    <row r="122" spans="1:3">
      <c r="A122" s="228"/>
    </row>
    <row r="123" spans="1:3">
      <c r="B123" s="156"/>
    </row>
    <row r="125" spans="1:3">
      <c r="B125" s="432"/>
    </row>
    <row r="126" spans="1:3">
      <c r="A126" s="157" t="s">
        <v>85</v>
      </c>
      <c r="B126" s="156" t="s">
        <v>598</v>
      </c>
      <c r="C126" s="156" t="s">
        <v>724</v>
      </c>
    </row>
    <row r="127" spans="1:3">
      <c r="A127" s="157"/>
    </row>
    <row r="128" spans="1:3">
      <c r="A128" s="152" t="s">
        <v>196</v>
      </c>
      <c r="B128" s="158">
        <v>2335</v>
      </c>
      <c r="C128" s="158">
        <v>2581</v>
      </c>
    </row>
    <row r="129" spans="1:3">
      <c r="A129" s="152" t="s">
        <v>400</v>
      </c>
      <c r="B129" s="158">
        <v>3250</v>
      </c>
      <c r="C129" s="158">
        <v>3628</v>
      </c>
    </row>
    <row r="130" spans="1:3">
      <c r="A130" s="152" t="s">
        <v>534</v>
      </c>
      <c r="B130" s="158">
        <v>25</v>
      </c>
      <c r="C130" s="158">
        <v>25</v>
      </c>
    </row>
    <row r="131" spans="1:3">
      <c r="A131" s="228" t="s">
        <v>535</v>
      </c>
      <c r="B131" s="158">
        <v>3062</v>
      </c>
      <c r="C131" s="158">
        <v>3697</v>
      </c>
    </row>
    <row r="132" spans="1:3">
      <c r="A132" s="228" t="s">
        <v>460</v>
      </c>
      <c r="B132" s="158">
        <v>60</v>
      </c>
      <c r="C132" s="158">
        <v>79</v>
      </c>
    </row>
    <row r="133" spans="1:3">
      <c r="A133" s="152" t="s">
        <v>8</v>
      </c>
      <c r="B133" s="158">
        <v>72</v>
      </c>
      <c r="C133" s="158">
        <v>241</v>
      </c>
    </row>
    <row r="134" spans="1:3">
      <c r="A134" s="152" t="s">
        <v>536</v>
      </c>
      <c r="B134" s="158">
        <v>2</v>
      </c>
      <c r="C134" s="158">
        <v>3</v>
      </c>
    </row>
    <row r="135" spans="1:3">
      <c r="A135" s="152" t="s">
        <v>537</v>
      </c>
      <c r="B135" s="158">
        <v>530</v>
      </c>
      <c r="C135" s="158">
        <v>575</v>
      </c>
    </row>
    <row r="136" spans="1:3">
      <c r="A136" s="210" t="s">
        <v>428</v>
      </c>
      <c r="B136" s="158">
        <v>11</v>
      </c>
      <c r="C136" s="158">
        <v>5</v>
      </c>
    </row>
    <row r="137" spans="1:3">
      <c r="A137" s="210" t="s">
        <v>538</v>
      </c>
      <c r="B137" s="158">
        <v>144</v>
      </c>
      <c r="C137" s="158">
        <v>145</v>
      </c>
    </row>
    <row r="138" spans="1:3">
      <c r="A138" s="152" t="s">
        <v>218</v>
      </c>
      <c r="B138" s="158">
        <v>356</v>
      </c>
      <c r="C138" s="158">
        <v>404</v>
      </c>
    </row>
    <row r="139" spans="1:3">
      <c r="C139" s="158"/>
    </row>
    <row r="140" spans="1:3">
      <c r="B140" s="159"/>
      <c r="C140" s="158"/>
    </row>
    <row r="141" spans="1:3">
      <c r="A141" s="157" t="s">
        <v>197</v>
      </c>
      <c r="B141" s="156"/>
      <c r="C141" s="158"/>
    </row>
    <row r="142" spans="1:3">
      <c r="A142" s="157"/>
      <c r="B142" s="212"/>
      <c r="C142" s="158"/>
    </row>
    <row r="143" spans="1:3">
      <c r="A143" s="152" t="s">
        <v>396</v>
      </c>
      <c r="B143" s="158">
        <v>99</v>
      </c>
      <c r="C143" s="158">
        <v>99</v>
      </c>
    </row>
    <row r="144" spans="1:3">
      <c r="A144" s="152" t="s">
        <v>397</v>
      </c>
      <c r="B144" s="158">
        <v>31</v>
      </c>
      <c r="C144" s="158">
        <v>21</v>
      </c>
    </row>
    <row r="145" spans="1:3">
      <c r="A145" s="152" t="s">
        <v>198</v>
      </c>
      <c r="B145" s="158">
        <v>326</v>
      </c>
      <c r="C145" s="158">
        <v>386</v>
      </c>
    </row>
    <row r="146" spans="1:3">
      <c r="A146" s="160" t="s">
        <v>398</v>
      </c>
      <c r="B146" s="158">
        <v>19</v>
      </c>
      <c r="C146" s="158">
        <v>21</v>
      </c>
    </row>
    <row r="147" spans="1:3">
      <c r="A147" s="152" t="s">
        <v>399</v>
      </c>
      <c r="B147" s="158">
        <v>1233</v>
      </c>
      <c r="C147" s="158">
        <v>1134</v>
      </c>
    </row>
    <row r="148" spans="1:3">
      <c r="A148" s="210" t="s">
        <v>419</v>
      </c>
      <c r="B148" s="158">
        <v>35</v>
      </c>
      <c r="C148" s="158">
        <v>30</v>
      </c>
    </row>
    <row r="149" spans="1:3">
      <c r="C149" s="158"/>
    </row>
    <row r="150" spans="1:3">
      <c r="C150" s="158"/>
    </row>
    <row r="151" spans="1:3">
      <c r="A151" s="157" t="s">
        <v>199</v>
      </c>
      <c r="C151" s="158"/>
    </row>
    <row r="152" spans="1:3">
      <c r="A152" s="157"/>
      <c r="C152" s="158"/>
    </row>
    <row r="153" spans="1:3">
      <c r="A153" s="152" t="s">
        <v>401</v>
      </c>
      <c r="B153" s="158">
        <v>3810</v>
      </c>
      <c r="C153" s="158">
        <v>3505</v>
      </c>
    </row>
    <row r="154" spans="1:3">
      <c r="A154" s="165" t="s">
        <v>539</v>
      </c>
      <c r="B154" s="158">
        <v>33</v>
      </c>
      <c r="C154" s="158">
        <v>63</v>
      </c>
    </row>
    <row r="155" spans="1:3">
      <c r="A155" s="165" t="s">
        <v>540</v>
      </c>
      <c r="B155" s="158">
        <v>67</v>
      </c>
      <c r="C155" s="158">
        <v>62</v>
      </c>
    </row>
    <row r="156" spans="1:3">
      <c r="A156" s="165" t="s">
        <v>541</v>
      </c>
      <c r="B156" s="158">
        <v>621</v>
      </c>
      <c r="C156" s="158">
        <v>534</v>
      </c>
    </row>
    <row r="157" spans="1:3">
      <c r="A157" s="165" t="s">
        <v>542</v>
      </c>
      <c r="B157" s="158">
        <v>1769</v>
      </c>
      <c r="C157" s="158">
        <v>1907</v>
      </c>
    </row>
    <row r="158" spans="1:3">
      <c r="A158" s="165" t="s">
        <v>543</v>
      </c>
      <c r="B158" s="158">
        <v>637</v>
      </c>
      <c r="C158" s="158">
        <v>329</v>
      </c>
    </row>
    <row r="159" spans="1:3">
      <c r="A159" s="165" t="s">
        <v>544</v>
      </c>
      <c r="B159" s="158">
        <v>487</v>
      </c>
      <c r="C159" s="158">
        <v>415</v>
      </c>
    </row>
    <row r="160" spans="1:3">
      <c r="A160" s="165" t="s">
        <v>545</v>
      </c>
      <c r="B160" s="158">
        <v>196</v>
      </c>
      <c r="C160" s="158">
        <v>195</v>
      </c>
    </row>
    <row r="163" spans="1:3">
      <c r="A163" s="157" t="s">
        <v>324</v>
      </c>
    </row>
    <row r="164" spans="1:3">
      <c r="A164" s="157"/>
    </row>
    <row r="165" spans="1:3">
      <c r="A165" s="157" t="s">
        <v>249</v>
      </c>
    </row>
    <row r="166" spans="1:3">
      <c r="A166" s="152" t="s">
        <v>219</v>
      </c>
      <c r="B166" s="158">
        <v>6891</v>
      </c>
      <c r="C166" s="158">
        <v>8476</v>
      </c>
    </row>
    <row r="167" spans="1:3">
      <c r="A167" s="152" t="s">
        <v>220</v>
      </c>
      <c r="B167" s="158">
        <v>76</v>
      </c>
      <c r="C167" s="158">
        <v>83</v>
      </c>
    </row>
    <row r="168" spans="1:3">
      <c r="A168" s="210" t="s">
        <v>430</v>
      </c>
      <c r="B168" s="158">
        <v>750</v>
      </c>
      <c r="C168" s="158">
        <v>698</v>
      </c>
    </row>
    <row r="169" spans="1:3">
      <c r="C169" s="158"/>
    </row>
    <row r="170" spans="1:3">
      <c r="C170" s="158"/>
    </row>
    <row r="171" spans="1:3">
      <c r="A171" s="157" t="s">
        <v>326</v>
      </c>
      <c r="C171" s="158"/>
    </row>
    <row r="172" spans="1:3">
      <c r="A172" s="152" t="s">
        <v>328</v>
      </c>
      <c r="B172" s="158">
        <v>5</v>
      </c>
      <c r="C172" s="158">
        <v>3</v>
      </c>
    </row>
    <row r="173" spans="1:3">
      <c r="A173" s="152" t="s">
        <v>221</v>
      </c>
      <c r="B173" s="158">
        <v>910</v>
      </c>
      <c r="C173" s="158">
        <v>1010</v>
      </c>
    </row>
    <row r="174" spans="1:3">
      <c r="A174" s="152" t="s">
        <v>327</v>
      </c>
      <c r="B174" s="158">
        <v>26237</v>
      </c>
      <c r="C174" s="158">
        <v>27311</v>
      </c>
    </row>
    <row r="175" spans="1:3">
      <c r="A175" s="152" t="s">
        <v>222</v>
      </c>
      <c r="B175" s="158">
        <v>2248</v>
      </c>
      <c r="C175" s="158">
        <v>2227</v>
      </c>
    </row>
    <row r="176" spans="1:3">
      <c r="A176" s="152" t="s">
        <v>223</v>
      </c>
      <c r="B176" s="158">
        <v>348</v>
      </c>
      <c r="C176" s="158">
        <v>312</v>
      </c>
    </row>
    <row r="177" spans="1:3">
      <c r="A177" s="152" t="s">
        <v>325</v>
      </c>
      <c r="B177" s="158">
        <v>169280</v>
      </c>
      <c r="C177" s="158">
        <v>173752</v>
      </c>
    </row>
    <row r="180" spans="1:3">
      <c r="B180" s="161"/>
    </row>
    <row r="181" spans="1:3">
      <c r="A181" s="157" t="s">
        <v>330</v>
      </c>
      <c r="B181" s="156" t="s">
        <v>598</v>
      </c>
      <c r="C181" s="156" t="s">
        <v>724</v>
      </c>
    </row>
    <row r="182" spans="1:3">
      <c r="A182" s="157"/>
      <c r="B182" s="162"/>
    </row>
    <row r="183" spans="1:3">
      <c r="A183" s="152" t="s">
        <v>231</v>
      </c>
      <c r="B183" s="162">
        <v>8411</v>
      </c>
      <c r="C183" s="158">
        <v>9093</v>
      </c>
    </row>
    <row r="184" spans="1:3">
      <c r="A184" s="152" t="s">
        <v>200</v>
      </c>
      <c r="B184" s="162">
        <v>757</v>
      </c>
      <c r="C184" s="158">
        <v>976</v>
      </c>
    </row>
    <row r="185" spans="1:3">
      <c r="A185" s="152" t="s">
        <v>201</v>
      </c>
      <c r="B185" s="162">
        <v>750</v>
      </c>
      <c r="C185" s="158">
        <v>803</v>
      </c>
    </row>
    <row r="186" spans="1:3">
      <c r="A186" s="152" t="s">
        <v>202</v>
      </c>
      <c r="B186" s="162">
        <v>133</v>
      </c>
      <c r="C186" s="158">
        <v>155</v>
      </c>
    </row>
    <row r="187" spans="1:3">
      <c r="A187" s="152" t="s">
        <v>203</v>
      </c>
      <c r="B187" s="162">
        <v>11</v>
      </c>
      <c r="C187" s="158">
        <v>6</v>
      </c>
    </row>
    <row r="188" spans="1:3">
      <c r="A188" s="152" t="s">
        <v>204</v>
      </c>
      <c r="B188" s="162">
        <v>297</v>
      </c>
      <c r="C188" s="158">
        <v>329</v>
      </c>
    </row>
    <row r="189" spans="1:3">
      <c r="A189" s="152" t="s">
        <v>205</v>
      </c>
      <c r="B189" s="162">
        <v>323</v>
      </c>
      <c r="C189" s="158">
        <v>244</v>
      </c>
    </row>
    <row r="190" spans="1:3">
      <c r="A190" s="152" t="s">
        <v>206</v>
      </c>
      <c r="B190" s="162">
        <v>677</v>
      </c>
      <c r="C190" s="158">
        <v>904</v>
      </c>
    </row>
    <row r="191" spans="1:3">
      <c r="A191" s="152" t="s">
        <v>251</v>
      </c>
      <c r="B191" s="162">
        <v>2157</v>
      </c>
      <c r="C191" s="158">
        <v>2397</v>
      </c>
    </row>
    <row r="192" spans="1:3">
      <c r="A192" s="152" t="s">
        <v>224</v>
      </c>
      <c r="B192" s="162">
        <v>13</v>
      </c>
      <c r="C192" s="158">
        <v>30</v>
      </c>
    </row>
    <row r="193" spans="1:3">
      <c r="A193" s="152" t="s">
        <v>207</v>
      </c>
      <c r="B193" s="162">
        <v>3291</v>
      </c>
      <c r="C193" s="158">
        <v>3248</v>
      </c>
    </row>
    <row r="194" spans="1:3">
      <c r="A194" s="152" t="s">
        <v>252</v>
      </c>
      <c r="B194" s="162">
        <v>2</v>
      </c>
      <c r="C194" s="158">
        <v>1</v>
      </c>
    </row>
    <row r="195" spans="1:3">
      <c r="A195" s="152" t="s">
        <v>225</v>
      </c>
      <c r="B195" s="162">
        <v>407</v>
      </c>
      <c r="C195" s="158">
        <v>381</v>
      </c>
    </row>
    <row r="196" spans="1:3">
      <c r="B196" s="162"/>
      <c r="C196" s="158"/>
    </row>
    <row r="197" spans="1:3">
      <c r="B197" s="162"/>
      <c r="C197" s="158"/>
    </row>
    <row r="198" spans="1:3">
      <c r="A198" s="157" t="s">
        <v>331</v>
      </c>
      <c r="B198" s="162"/>
      <c r="C198" s="433" t="s">
        <v>727</v>
      </c>
    </row>
    <row r="199" spans="1:3">
      <c r="A199" s="157"/>
      <c r="B199" s="162"/>
      <c r="C199" s="158"/>
    </row>
    <row r="200" spans="1:3">
      <c r="A200" s="152" t="s">
        <v>232</v>
      </c>
      <c r="B200" s="162"/>
      <c r="C200" s="158"/>
    </row>
    <row r="201" spans="1:3">
      <c r="A201" s="152" t="s">
        <v>233</v>
      </c>
      <c r="B201" s="162">
        <v>418</v>
      </c>
      <c r="C201" s="158">
        <v>621</v>
      </c>
    </row>
    <row r="202" spans="1:3">
      <c r="B202" s="162"/>
      <c r="C202" s="158"/>
    </row>
    <row r="203" spans="1:3">
      <c r="A203" s="152" t="s">
        <v>234</v>
      </c>
      <c r="B203" s="162"/>
      <c r="C203" s="158"/>
    </row>
    <row r="204" spans="1:3">
      <c r="A204" s="152" t="s">
        <v>332</v>
      </c>
      <c r="B204" s="162">
        <v>886</v>
      </c>
      <c r="C204" s="158">
        <v>1235</v>
      </c>
    </row>
    <row r="205" spans="1:3">
      <c r="A205" s="152" t="s">
        <v>226</v>
      </c>
      <c r="B205" s="162">
        <v>2687</v>
      </c>
      <c r="C205" s="158">
        <v>433</v>
      </c>
    </row>
    <row r="206" spans="1:3">
      <c r="B206" s="162"/>
      <c r="C206" s="158"/>
    </row>
    <row r="207" spans="1:3">
      <c r="A207" s="152" t="s">
        <v>228</v>
      </c>
      <c r="B207" s="162">
        <v>449</v>
      </c>
      <c r="C207" s="158">
        <v>598</v>
      </c>
    </row>
    <row r="208" spans="1:3">
      <c r="B208" s="162"/>
      <c r="C208" s="158"/>
    </row>
    <row r="209" spans="1:3">
      <c r="A209" s="152" t="s">
        <v>227</v>
      </c>
      <c r="B209" s="162">
        <v>5785</v>
      </c>
      <c r="C209" s="158">
        <v>2419</v>
      </c>
    </row>
    <row r="210" spans="1:3">
      <c r="B210" s="162"/>
      <c r="C210" s="158"/>
    </row>
    <row r="211" spans="1:3">
      <c r="A211" s="152" t="s">
        <v>333</v>
      </c>
      <c r="B211" s="162">
        <v>60</v>
      </c>
      <c r="C211" s="158">
        <v>55</v>
      </c>
    </row>
    <row r="212" spans="1:3">
      <c r="B212" s="162"/>
      <c r="C212" s="158"/>
    </row>
    <row r="213" spans="1:3">
      <c r="B213" s="156"/>
      <c r="C213" s="158"/>
    </row>
    <row r="214" spans="1:3">
      <c r="A214" s="157" t="s">
        <v>334</v>
      </c>
      <c r="B214" s="156"/>
      <c r="C214" s="158"/>
    </row>
    <row r="215" spans="1:3">
      <c r="A215" s="157"/>
      <c r="C215" s="158"/>
    </row>
    <row r="216" spans="1:3">
      <c r="A216" s="152" t="s">
        <v>335</v>
      </c>
      <c r="B216" s="158">
        <v>1515</v>
      </c>
      <c r="C216" s="158">
        <v>1649</v>
      </c>
    </row>
    <row r="217" spans="1:3">
      <c r="A217" s="152" t="s">
        <v>229</v>
      </c>
      <c r="B217" s="158">
        <v>661</v>
      </c>
      <c r="C217" s="158">
        <v>671</v>
      </c>
    </row>
    <row r="218" spans="1:3">
      <c r="A218" s="152" t="s">
        <v>230</v>
      </c>
      <c r="B218" s="158">
        <v>10</v>
      </c>
      <c r="C218" s="158">
        <v>4</v>
      </c>
    </row>
    <row r="219" spans="1:3">
      <c r="A219" s="152" t="s">
        <v>336</v>
      </c>
      <c r="B219" s="158">
        <v>1259</v>
      </c>
      <c r="C219" s="158">
        <v>1339</v>
      </c>
    </row>
    <row r="220" spans="1:3">
      <c r="A220" s="210" t="s">
        <v>432</v>
      </c>
      <c r="B220" s="158">
        <v>416</v>
      </c>
      <c r="C220" s="158">
        <v>408</v>
      </c>
    </row>
    <row r="221" spans="1:3">
      <c r="C221" s="158"/>
    </row>
    <row r="222" spans="1:3">
      <c r="B222" s="156"/>
      <c r="C222" s="158"/>
    </row>
    <row r="223" spans="1:3">
      <c r="A223" s="157" t="s">
        <v>12</v>
      </c>
      <c r="C223" s="158"/>
    </row>
    <row r="224" spans="1:3">
      <c r="A224" s="157"/>
      <c r="C224" s="158"/>
    </row>
    <row r="225" spans="1:3">
      <c r="A225" s="152" t="s">
        <v>235</v>
      </c>
      <c r="C225" s="158"/>
    </row>
    <row r="226" spans="1:3">
      <c r="A226" s="152" t="s">
        <v>236</v>
      </c>
      <c r="B226" s="158">
        <v>250809</v>
      </c>
      <c r="C226" s="158">
        <v>253661</v>
      </c>
    </row>
    <row r="227" spans="1:3">
      <c r="A227" s="152" t="s">
        <v>237</v>
      </c>
      <c r="B227" s="158">
        <v>543</v>
      </c>
      <c r="C227" s="158">
        <v>411</v>
      </c>
    </row>
    <row r="228" spans="1:3">
      <c r="A228" s="152" t="s">
        <v>238</v>
      </c>
      <c r="B228" s="158">
        <v>246</v>
      </c>
      <c r="C228" s="158">
        <v>150</v>
      </c>
    </row>
    <row r="229" spans="1:3">
      <c r="A229" s="152" t="s">
        <v>239</v>
      </c>
      <c r="B229" s="158">
        <v>47657</v>
      </c>
      <c r="C229" s="158">
        <v>49400</v>
      </c>
    </row>
    <row r="230" spans="1:3">
      <c r="A230" s="152" t="s">
        <v>240</v>
      </c>
      <c r="B230" s="158">
        <v>23849</v>
      </c>
      <c r="C230" s="158">
        <v>23749</v>
      </c>
    </row>
    <row r="231" spans="1:3">
      <c r="A231" s="152" t="s">
        <v>13</v>
      </c>
      <c r="B231" s="158">
        <v>45115</v>
      </c>
      <c r="C231" s="158">
        <f>41913+3428</f>
        <v>45341</v>
      </c>
    </row>
    <row r="232" spans="1:3">
      <c r="A232" s="152" t="s">
        <v>241</v>
      </c>
      <c r="B232" s="158">
        <v>19171</v>
      </c>
      <c r="C232" s="158">
        <v>19906</v>
      </c>
    </row>
    <row r="233" spans="1:3">
      <c r="A233" s="152" t="s">
        <v>242</v>
      </c>
      <c r="B233" s="158">
        <v>1743</v>
      </c>
      <c r="C233" s="158">
        <v>2056</v>
      </c>
    </row>
    <row r="234" spans="1:3">
      <c r="A234" s="152" t="s">
        <v>243</v>
      </c>
      <c r="B234" s="158">
        <v>895</v>
      </c>
      <c r="C234" s="158">
        <v>853</v>
      </c>
    </row>
    <row r="235" spans="1:3">
      <c r="A235" s="152" t="s">
        <v>244</v>
      </c>
      <c r="B235" s="158">
        <v>557</v>
      </c>
      <c r="C235" s="158">
        <v>616</v>
      </c>
    </row>
    <row r="236" spans="1:3">
      <c r="A236" s="152" t="s">
        <v>245</v>
      </c>
      <c r="B236" s="158">
        <v>789</v>
      </c>
      <c r="C236" s="158">
        <v>812</v>
      </c>
    </row>
    <row r="237" spans="1:3">
      <c r="A237" s="152" t="s">
        <v>246</v>
      </c>
      <c r="B237" s="158">
        <v>1535</v>
      </c>
      <c r="C237" s="158">
        <v>1686</v>
      </c>
    </row>
    <row r="238" spans="1:3">
      <c r="A238" s="152" t="s">
        <v>340</v>
      </c>
      <c r="B238" s="158">
        <v>725</v>
      </c>
      <c r="C238" s="158">
        <v>888</v>
      </c>
    </row>
    <row r="239" spans="1:3">
      <c r="A239" s="152" t="s">
        <v>61</v>
      </c>
      <c r="B239" s="158">
        <v>2965</v>
      </c>
      <c r="C239" s="152">
        <v>2931</v>
      </c>
    </row>
    <row r="240" spans="1:3">
      <c r="A240" s="152" t="s">
        <v>63</v>
      </c>
      <c r="B240" s="158">
        <v>2778</v>
      </c>
      <c r="C240" s="152">
        <v>3496</v>
      </c>
    </row>
    <row r="243" spans="1:3">
      <c r="A243" s="152" t="s">
        <v>57</v>
      </c>
    </row>
    <row r="247" spans="1:3" ht="19.5">
      <c r="A247" s="456" t="s">
        <v>58</v>
      </c>
      <c r="B247" s="456"/>
    </row>
    <row r="248" spans="1:3" s="155" customFormat="1" ht="23.25" customHeight="1">
      <c r="B248" s="163"/>
    </row>
    <row r="249" spans="1:3" s="155" customFormat="1">
      <c r="B249" s="163"/>
    </row>
    <row r="250" spans="1:3" s="155" customFormat="1">
      <c r="B250" s="163"/>
    </row>
    <row r="251" spans="1:3" s="155" customFormat="1">
      <c r="B251" s="163"/>
    </row>
    <row r="252" spans="1:3" s="155" customFormat="1">
      <c r="B252" s="163"/>
    </row>
    <row r="253" spans="1:3" s="155" customFormat="1">
      <c r="B253" s="163"/>
    </row>
    <row r="254" spans="1:3" s="155" customFormat="1">
      <c r="B254" s="163"/>
    </row>
    <row r="255" spans="1:3" s="155" customFormat="1">
      <c r="A255" s="157" t="s">
        <v>474</v>
      </c>
      <c r="B255" s="322" t="s">
        <v>598</v>
      </c>
      <c r="C255" s="322" t="s">
        <v>724</v>
      </c>
    </row>
    <row r="257" spans="1:3">
      <c r="A257" s="157" t="s">
        <v>475</v>
      </c>
      <c r="B257" s="321">
        <v>2609</v>
      </c>
      <c r="C257" s="321">
        <v>2702</v>
      </c>
    </row>
    <row r="258" spans="1:3">
      <c r="A258" s="228" t="s">
        <v>476</v>
      </c>
      <c r="B258" s="319">
        <v>2541</v>
      </c>
      <c r="C258" s="158">
        <v>2577</v>
      </c>
    </row>
    <row r="259" spans="1:3">
      <c r="A259" s="228" t="s">
        <v>477</v>
      </c>
      <c r="B259" s="319">
        <v>68</v>
      </c>
      <c r="C259" s="158">
        <v>125</v>
      </c>
    </row>
    <row r="260" spans="1:3">
      <c r="A260" s="228"/>
    </row>
    <row r="261" spans="1:3">
      <c r="A261" s="157" t="s">
        <v>478</v>
      </c>
      <c r="B261" s="323">
        <v>1189</v>
      </c>
      <c r="C261" s="323">
        <v>1196</v>
      </c>
    </row>
    <row r="262" spans="1:3">
      <c r="A262" s="228" t="s">
        <v>493</v>
      </c>
      <c r="B262" s="319">
        <v>1023</v>
      </c>
      <c r="C262" s="319">
        <v>1020</v>
      </c>
    </row>
    <row r="263" spans="1:3">
      <c r="A263" s="228" t="s">
        <v>479</v>
      </c>
      <c r="B263" s="319">
        <v>24</v>
      </c>
      <c r="C263" s="319">
        <v>13</v>
      </c>
    </row>
    <row r="264" spans="1:3">
      <c r="A264" s="228" t="s">
        <v>480</v>
      </c>
      <c r="B264" s="319">
        <v>121</v>
      </c>
      <c r="C264" s="319">
        <v>130</v>
      </c>
    </row>
    <row r="265" spans="1:3">
      <c r="A265" s="228" t="s">
        <v>259</v>
      </c>
    </row>
    <row r="266" spans="1:3">
      <c r="A266" s="157" t="s">
        <v>481</v>
      </c>
      <c r="B266" s="323">
        <v>156</v>
      </c>
      <c r="C266" s="323">
        <v>134</v>
      </c>
    </row>
    <row r="267" spans="1:3">
      <c r="A267" s="228"/>
    </row>
    <row r="268" spans="1:3">
      <c r="A268" s="157" t="s">
        <v>482</v>
      </c>
      <c r="B268" s="323">
        <v>1278</v>
      </c>
      <c r="C268" s="323">
        <v>1227</v>
      </c>
    </row>
    <row r="269" spans="1:3">
      <c r="A269" s="228" t="s">
        <v>483</v>
      </c>
      <c r="B269" s="319">
        <v>389</v>
      </c>
      <c r="C269" s="319">
        <v>389</v>
      </c>
    </row>
    <row r="270" spans="1:3">
      <c r="A270" s="228" t="s">
        <v>484</v>
      </c>
      <c r="B270" s="319">
        <v>307</v>
      </c>
      <c r="C270" s="319">
        <v>274</v>
      </c>
    </row>
    <row r="271" spans="1:3">
      <c r="A271" s="228" t="s">
        <v>485</v>
      </c>
      <c r="B271" s="319">
        <v>250</v>
      </c>
      <c r="C271" s="319">
        <v>208</v>
      </c>
    </row>
    <row r="272" spans="1:3">
      <c r="A272" s="228" t="s">
        <v>486</v>
      </c>
      <c r="B272" s="319">
        <v>186</v>
      </c>
      <c r="C272" s="319">
        <v>224</v>
      </c>
    </row>
    <row r="273" spans="1:3">
      <c r="A273" s="228" t="s">
        <v>487</v>
      </c>
      <c r="B273" s="319">
        <v>146</v>
      </c>
      <c r="C273" s="319">
        <v>132</v>
      </c>
    </row>
    <row r="274" spans="1:3">
      <c r="A274" s="228"/>
    </row>
    <row r="275" spans="1:3">
      <c r="A275" s="157" t="s">
        <v>488</v>
      </c>
    </row>
    <row r="276" spans="1:3">
      <c r="A276" s="228" t="s">
        <v>489</v>
      </c>
      <c r="B276" s="319">
        <v>2835</v>
      </c>
      <c r="C276" s="319">
        <v>3044</v>
      </c>
    </row>
    <row r="277" spans="1:3">
      <c r="A277" s="228" t="s">
        <v>490</v>
      </c>
      <c r="B277" s="319">
        <v>11325</v>
      </c>
      <c r="C277" s="319">
        <v>12136</v>
      </c>
    </row>
    <row r="278" spans="1:3">
      <c r="A278" s="228" t="s">
        <v>494</v>
      </c>
      <c r="B278" s="319">
        <v>550</v>
      </c>
      <c r="C278" s="319">
        <v>560</v>
      </c>
    </row>
    <row r="279" spans="1:3">
      <c r="A279" s="228" t="s">
        <v>492</v>
      </c>
      <c r="B279" s="319">
        <v>305</v>
      </c>
      <c r="C279" s="319">
        <v>292</v>
      </c>
    </row>
    <row r="280" spans="1:3">
      <c r="A280" s="228" t="s">
        <v>491</v>
      </c>
      <c r="B280" s="319">
        <v>1724</v>
      </c>
      <c r="C280" s="319">
        <v>1606</v>
      </c>
    </row>
    <row r="281" spans="1:3">
      <c r="A281" s="228" t="s">
        <v>259</v>
      </c>
    </row>
    <row r="282" spans="1:3">
      <c r="A282" s="157" t="s">
        <v>10</v>
      </c>
      <c r="B282" s="323">
        <v>2812</v>
      </c>
      <c r="C282" s="323">
        <v>3005</v>
      </c>
    </row>
    <row r="286" spans="1:3">
      <c r="A286" s="157" t="s">
        <v>87</v>
      </c>
      <c r="B286" s="156" t="s">
        <v>598</v>
      </c>
      <c r="C286" s="156" t="s">
        <v>724</v>
      </c>
    </row>
    <row r="287" spans="1:3">
      <c r="A287" s="157"/>
    </row>
    <row r="288" spans="1:3">
      <c r="A288" s="152" t="s">
        <v>89</v>
      </c>
      <c r="B288" s="158">
        <v>3694</v>
      </c>
      <c r="C288" s="319">
        <v>3736</v>
      </c>
    </row>
    <row r="292" spans="1:3">
      <c r="A292" s="157" t="s">
        <v>417</v>
      </c>
    </row>
    <row r="293" spans="1:3">
      <c r="A293" s="157"/>
      <c r="B293" s="152"/>
    </row>
    <row r="294" spans="1:3">
      <c r="A294" s="152" t="s">
        <v>341</v>
      </c>
      <c r="B294" s="152"/>
    </row>
    <row r="295" spans="1:3">
      <c r="A295" s="152" t="s">
        <v>88</v>
      </c>
      <c r="B295" s="152"/>
    </row>
    <row r="296" spans="1:3">
      <c r="A296" s="152" t="s">
        <v>567</v>
      </c>
      <c r="B296" s="158">
        <v>195</v>
      </c>
      <c r="C296" s="319">
        <v>207</v>
      </c>
    </row>
    <row r="297" spans="1:3">
      <c r="A297" s="152" t="s">
        <v>568</v>
      </c>
      <c r="B297" s="158">
        <v>148</v>
      </c>
      <c r="C297" s="319">
        <v>140</v>
      </c>
    </row>
    <row r="298" spans="1:3">
      <c r="A298" s="152" t="s">
        <v>569</v>
      </c>
      <c r="B298" s="158">
        <v>879</v>
      </c>
      <c r="C298" s="319">
        <v>853</v>
      </c>
    </row>
    <row r="299" spans="1:3">
      <c r="A299" s="152" t="s">
        <v>89</v>
      </c>
      <c r="B299" s="158">
        <v>3032</v>
      </c>
      <c r="C299" s="319">
        <v>3406</v>
      </c>
    </row>
    <row r="300" spans="1:3">
      <c r="A300" s="152" t="s">
        <v>90</v>
      </c>
      <c r="B300" s="158">
        <v>45</v>
      </c>
      <c r="C300" s="318">
        <v>66</v>
      </c>
    </row>
    <row r="304" spans="1:3">
      <c r="B304" s="156"/>
    </row>
    <row r="305" spans="1:3">
      <c r="A305" s="157" t="s">
        <v>260</v>
      </c>
      <c r="B305" s="156" t="s">
        <v>598</v>
      </c>
      <c r="C305" s="156" t="s">
        <v>724</v>
      </c>
    </row>
    <row r="306" spans="1:3">
      <c r="A306" s="157"/>
    </row>
    <row r="307" spans="1:3">
      <c r="A307" s="152" t="s">
        <v>343</v>
      </c>
      <c r="B307" s="158">
        <v>7895</v>
      </c>
      <c r="C307" s="319">
        <v>7223</v>
      </c>
    </row>
    <row r="308" spans="1:3">
      <c r="A308" s="152" t="s">
        <v>344</v>
      </c>
      <c r="B308" s="158">
        <v>6045</v>
      </c>
      <c r="C308" s="319">
        <v>5759</v>
      </c>
    </row>
    <row r="309" spans="1:3">
      <c r="A309" s="152" t="s">
        <v>546</v>
      </c>
      <c r="B309" s="158">
        <v>334</v>
      </c>
      <c r="C309" s="319">
        <v>337</v>
      </c>
    </row>
    <row r="310" spans="1:3">
      <c r="A310" s="152" t="s">
        <v>547</v>
      </c>
      <c r="B310" s="158">
        <v>258</v>
      </c>
      <c r="C310" s="319">
        <v>241</v>
      </c>
    </row>
    <row r="311" spans="1:3">
      <c r="A311" s="152" t="s">
        <v>548</v>
      </c>
      <c r="B311" s="158">
        <v>2754</v>
      </c>
      <c r="C311" s="319">
        <v>2489</v>
      </c>
    </row>
    <row r="312" spans="1:3">
      <c r="A312" s="152" t="s">
        <v>91</v>
      </c>
      <c r="B312" s="158">
        <v>5718</v>
      </c>
      <c r="C312" s="319">
        <v>5689</v>
      </c>
    </row>
    <row r="313" spans="1:3">
      <c r="A313" s="152" t="s">
        <v>549</v>
      </c>
      <c r="B313" s="158">
        <v>3940</v>
      </c>
      <c r="C313" s="319">
        <v>3725</v>
      </c>
    </row>
    <row r="314" spans="1:3">
      <c r="A314" s="152" t="s">
        <v>9</v>
      </c>
      <c r="B314" s="158">
        <v>143</v>
      </c>
      <c r="C314" s="319">
        <v>190</v>
      </c>
    </row>
    <row r="315" spans="1:3">
      <c r="A315" s="210" t="s">
        <v>550</v>
      </c>
      <c r="B315" s="158">
        <v>130</v>
      </c>
      <c r="C315" s="319">
        <v>135</v>
      </c>
    </row>
    <row r="316" spans="1:3">
      <c r="A316" s="210" t="s">
        <v>551</v>
      </c>
      <c r="B316" s="158">
        <v>3188</v>
      </c>
      <c r="C316" s="319">
        <v>3203</v>
      </c>
    </row>
    <row r="317" spans="1:3">
      <c r="A317" s="152" t="s">
        <v>92</v>
      </c>
      <c r="B317" s="158">
        <v>39</v>
      </c>
      <c r="C317" s="319">
        <v>36</v>
      </c>
    </row>
    <row r="318" spans="1:3">
      <c r="A318" s="152" t="s">
        <v>90</v>
      </c>
      <c r="B318" s="158">
        <v>2024</v>
      </c>
      <c r="C318" s="319">
        <v>2190</v>
      </c>
    </row>
    <row r="320" spans="1:3">
      <c r="A320" s="157" t="s">
        <v>373</v>
      </c>
    </row>
    <row r="321" spans="1:3">
      <c r="A321" s="157"/>
    </row>
    <row r="322" spans="1:3">
      <c r="A322" s="152" t="s">
        <v>90</v>
      </c>
      <c r="B322" s="158">
        <v>4762</v>
      </c>
      <c r="C322" s="319">
        <v>5060</v>
      </c>
    </row>
    <row r="326" spans="1:3">
      <c r="A326" s="157" t="s">
        <v>728</v>
      </c>
    </row>
    <row r="327" spans="1:3">
      <c r="A327" s="157"/>
    </row>
    <row r="328" spans="1:3">
      <c r="A328" s="157" t="s">
        <v>730</v>
      </c>
    </row>
    <row r="329" spans="1:3">
      <c r="A329" s="228" t="s">
        <v>114</v>
      </c>
      <c r="B329" s="158">
        <v>9586</v>
      </c>
      <c r="C329" s="319">
        <v>9581</v>
      </c>
    </row>
    <row r="330" spans="1:3">
      <c r="A330" s="228" t="s">
        <v>729</v>
      </c>
      <c r="B330" s="158">
        <v>873</v>
      </c>
      <c r="C330" s="152">
        <v>765</v>
      </c>
    </row>
    <row r="332" spans="1:3">
      <c r="A332" s="157" t="s">
        <v>116</v>
      </c>
    </row>
    <row r="333" spans="1:3">
      <c r="A333" s="152" t="s">
        <v>114</v>
      </c>
      <c r="B333" s="158">
        <v>3752</v>
      </c>
      <c r="C333" s="319">
        <v>3514</v>
      </c>
    </row>
    <row r="334" spans="1:3">
      <c r="A334" s="152" t="s">
        <v>120</v>
      </c>
      <c r="B334" s="158">
        <v>472</v>
      </c>
      <c r="C334" s="319">
        <v>385</v>
      </c>
    </row>
    <row r="335" spans="1:3">
      <c r="A335" s="152" t="s">
        <v>118</v>
      </c>
      <c r="B335" s="158">
        <v>194</v>
      </c>
      <c r="C335" s="319">
        <v>181</v>
      </c>
    </row>
    <row r="336" spans="1:3">
      <c r="A336" s="152" t="s">
        <v>122</v>
      </c>
      <c r="B336" s="158">
        <v>304</v>
      </c>
      <c r="C336" s="319">
        <v>202</v>
      </c>
    </row>
    <row r="337" spans="1:3">
      <c r="A337" s="152" t="s">
        <v>117</v>
      </c>
      <c r="B337" s="158">
        <v>239</v>
      </c>
      <c r="C337" s="319">
        <v>180</v>
      </c>
    </row>
    <row r="338" spans="1:3">
      <c r="A338" s="152" t="s">
        <v>119</v>
      </c>
      <c r="B338" s="158">
        <v>1609</v>
      </c>
      <c r="C338" s="319">
        <v>1221</v>
      </c>
    </row>
    <row r="339" spans="1:3">
      <c r="A339" s="152" t="s">
        <v>121</v>
      </c>
      <c r="B339" s="158">
        <v>274</v>
      </c>
      <c r="C339" s="319">
        <v>250</v>
      </c>
    </row>
    <row r="340" spans="1:3">
      <c r="A340" s="228" t="s">
        <v>461</v>
      </c>
      <c r="B340" s="158">
        <v>234</v>
      </c>
      <c r="C340" s="319">
        <v>252</v>
      </c>
    </row>
    <row r="341" spans="1:3">
      <c r="A341" s="152" t="s">
        <v>115</v>
      </c>
      <c r="B341" s="158">
        <v>470</v>
      </c>
      <c r="C341" s="319">
        <v>400</v>
      </c>
    </row>
    <row r="343" spans="1:3">
      <c r="A343" s="157" t="s">
        <v>123</v>
      </c>
    </row>
    <row r="344" spans="1:3">
      <c r="A344" s="152" t="s">
        <v>114</v>
      </c>
      <c r="B344" s="158">
        <v>4386</v>
      </c>
      <c r="C344" s="319">
        <v>4579</v>
      </c>
    </row>
    <row r="345" spans="1:3">
      <c r="A345" s="152" t="s">
        <v>124</v>
      </c>
      <c r="B345" s="158">
        <v>93</v>
      </c>
      <c r="C345" s="319">
        <v>99</v>
      </c>
    </row>
    <row r="348" spans="1:3">
      <c r="A348" s="157" t="s">
        <v>505</v>
      </c>
    </row>
    <row r="349" spans="1:3">
      <c r="A349" s="157"/>
    </row>
    <row r="350" spans="1:3">
      <c r="A350" s="228" t="s">
        <v>551</v>
      </c>
      <c r="B350" s="158">
        <v>275</v>
      </c>
      <c r="C350" s="319">
        <v>179</v>
      </c>
    </row>
    <row r="351" spans="1:3">
      <c r="A351" s="235" t="s">
        <v>65</v>
      </c>
      <c r="B351" s="158">
        <v>140</v>
      </c>
      <c r="C351" s="319">
        <v>165</v>
      </c>
    </row>
    <row r="355" spans="1:3">
      <c r="A355" s="157" t="s">
        <v>504</v>
      </c>
    </row>
    <row r="356" spans="1:3">
      <c r="A356" s="157"/>
    </row>
    <row r="357" spans="1:3">
      <c r="A357" s="152" t="s">
        <v>94</v>
      </c>
      <c r="B357" s="158">
        <v>6244</v>
      </c>
      <c r="C357" s="319">
        <v>6154</v>
      </c>
    </row>
    <row r="358" spans="1:3">
      <c r="A358" s="152" t="s">
        <v>10</v>
      </c>
      <c r="B358" s="158">
        <v>89</v>
      </c>
      <c r="C358" s="319">
        <v>81</v>
      </c>
    </row>
    <row r="362" spans="1:3">
      <c r="A362" s="157" t="s">
        <v>379</v>
      </c>
    </row>
    <row r="363" spans="1:3">
      <c r="A363" s="157"/>
    </row>
    <row r="364" spans="1:3">
      <c r="A364" s="152" t="s">
        <v>65</v>
      </c>
      <c r="B364" s="158">
        <v>95</v>
      </c>
      <c r="C364" s="152">
        <v>71</v>
      </c>
    </row>
    <row r="365" spans="1:3">
      <c r="A365" s="152" t="s">
        <v>95</v>
      </c>
      <c r="B365" s="158">
        <v>241</v>
      </c>
      <c r="C365" s="152">
        <v>562</v>
      </c>
    </row>
    <row r="366" spans="1:3">
      <c r="A366" s="210" t="s">
        <v>420</v>
      </c>
    </row>
    <row r="367" spans="1:3">
      <c r="A367" s="152" t="s">
        <v>10</v>
      </c>
      <c r="B367" s="158">
        <v>996</v>
      </c>
      <c r="C367" s="152">
        <v>989</v>
      </c>
    </row>
    <row r="370" spans="1:3">
      <c r="B370" s="156"/>
    </row>
    <row r="371" spans="1:3">
      <c r="A371" s="157" t="s">
        <v>96</v>
      </c>
      <c r="B371" s="156" t="s">
        <v>598</v>
      </c>
      <c r="C371" s="156" t="s">
        <v>724</v>
      </c>
    </row>
    <row r="372" spans="1:3">
      <c r="A372" s="157"/>
    </row>
    <row r="373" spans="1:3">
      <c r="A373" s="228" t="s">
        <v>556</v>
      </c>
      <c r="B373" s="158">
        <v>14316</v>
      </c>
      <c r="C373" s="319">
        <v>15626</v>
      </c>
    </row>
    <row r="374" spans="1:3">
      <c r="A374" s="228" t="s">
        <v>557</v>
      </c>
      <c r="C374" s="319"/>
    </row>
    <row r="375" spans="1:3">
      <c r="A375" s="228" t="s">
        <v>558</v>
      </c>
      <c r="B375" s="324">
        <v>86.53</v>
      </c>
      <c r="C375" s="324">
        <v>95.537127299224082</v>
      </c>
    </row>
    <row r="376" spans="1:3">
      <c r="A376" s="228" t="s">
        <v>559</v>
      </c>
      <c r="B376" s="158">
        <v>13875</v>
      </c>
      <c r="C376" s="319">
        <v>15127</v>
      </c>
    </row>
    <row r="377" spans="1:3">
      <c r="A377" s="228" t="s">
        <v>552</v>
      </c>
      <c r="B377" s="324">
        <v>4.42</v>
      </c>
      <c r="C377" s="324">
        <v>2.8333333333333335</v>
      </c>
    </row>
    <row r="378" spans="1:3">
      <c r="A378" s="228" t="s">
        <v>553</v>
      </c>
      <c r="B378" s="158">
        <v>1145</v>
      </c>
      <c r="C378" s="319">
        <v>800</v>
      </c>
    </row>
    <row r="379" spans="1:3">
      <c r="A379" s="228" t="s">
        <v>554</v>
      </c>
      <c r="B379" s="158">
        <v>86</v>
      </c>
      <c r="C379" s="319">
        <v>88.5</v>
      </c>
    </row>
    <row r="380" spans="1:3">
      <c r="A380" s="209" t="s">
        <v>555</v>
      </c>
      <c r="B380" s="158">
        <v>13630</v>
      </c>
      <c r="C380" s="319">
        <v>13883</v>
      </c>
    </row>
    <row r="381" spans="1:3">
      <c r="A381" s="152" t="s">
        <v>560</v>
      </c>
      <c r="B381" s="324">
        <v>111.83</v>
      </c>
      <c r="C381" s="324">
        <v>108.08333333333333</v>
      </c>
    </row>
    <row r="382" spans="1:3">
      <c r="A382" s="152" t="s">
        <v>59</v>
      </c>
      <c r="B382" s="158">
        <v>76</v>
      </c>
      <c r="C382" s="319">
        <v>84</v>
      </c>
    </row>
    <row r="383" spans="1:3">
      <c r="A383" s="210" t="s">
        <v>421</v>
      </c>
      <c r="B383" s="158">
        <v>45</v>
      </c>
      <c r="C383" s="319">
        <v>68</v>
      </c>
    </row>
    <row r="384" spans="1:3">
      <c r="A384" s="210" t="s">
        <v>10</v>
      </c>
      <c r="B384" s="158">
        <v>171</v>
      </c>
      <c r="C384" s="319">
        <v>251</v>
      </c>
    </row>
    <row r="385" spans="1:3">
      <c r="C385" s="319"/>
    </row>
    <row r="386" spans="1:3">
      <c r="C386" s="319"/>
    </row>
    <row r="387" spans="1:3">
      <c r="A387" s="157" t="s">
        <v>97</v>
      </c>
      <c r="C387" s="319"/>
    </row>
    <row r="388" spans="1:3">
      <c r="A388" s="157"/>
      <c r="C388" s="319"/>
    </row>
    <row r="389" spans="1:3">
      <c r="A389" s="152" t="s">
        <v>346</v>
      </c>
      <c r="B389" s="158">
        <v>964</v>
      </c>
      <c r="C389" s="319">
        <v>1070</v>
      </c>
    </row>
    <row r="390" spans="1:3">
      <c r="A390" s="152" t="s">
        <v>351</v>
      </c>
      <c r="B390" s="158">
        <v>661</v>
      </c>
      <c r="C390" s="319">
        <v>717</v>
      </c>
    </row>
    <row r="394" spans="1:3">
      <c r="A394" s="157" t="s">
        <v>98</v>
      </c>
    </row>
    <row r="395" spans="1:3">
      <c r="A395" s="157"/>
    </row>
    <row r="396" spans="1:3">
      <c r="A396" s="210" t="s">
        <v>422</v>
      </c>
      <c r="B396" s="158">
        <v>30</v>
      </c>
      <c r="C396" s="319">
        <v>33</v>
      </c>
    </row>
    <row r="397" spans="1:3">
      <c r="A397" s="209" t="s">
        <v>103</v>
      </c>
      <c r="B397" s="158">
        <v>1210</v>
      </c>
      <c r="C397" s="319">
        <v>1308</v>
      </c>
    </row>
    <row r="398" spans="1:3">
      <c r="A398" s="152" t="s">
        <v>99</v>
      </c>
      <c r="B398" s="158">
        <v>1511</v>
      </c>
      <c r="C398" s="319">
        <v>1589</v>
      </c>
    </row>
    <row r="399" spans="1:3">
      <c r="A399" s="152" t="s">
        <v>10</v>
      </c>
      <c r="B399" s="158">
        <v>1851</v>
      </c>
      <c r="C399" s="319">
        <v>1803</v>
      </c>
    </row>
    <row r="400" spans="1:3">
      <c r="A400" s="210"/>
      <c r="C400" s="319"/>
    </row>
    <row r="401" spans="1:3">
      <c r="A401" s="157" t="s">
        <v>433</v>
      </c>
      <c r="C401" s="319"/>
    </row>
    <row r="402" spans="1:3">
      <c r="A402" s="157"/>
      <c r="C402" s="319"/>
    </row>
    <row r="403" spans="1:3">
      <c r="A403" s="209" t="s">
        <v>462</v>
      </c>
      <c r="B403" s="158">
        <v>196</v>
      </c>
      <c r="C403" s="319">
        <v>299</v>
      </c>
    </row>
    <row r="404" spans="1:3">
      <c r="A404" s="210" t="s">
        <v>435</v>
      </c>
      <c r="B404" s="158">
        <v>3456</v>
      </c>
      <c r="C404" s="319">
        <v>3859</v>
      </c>
    </row>
    <row r="405" spans="1:3">
      <c r="A405" s="210" t="s">
        <v>561</v>
      </c>
      <c r="B405" s="158">
        <v>231</v>
      </c>
      <c r="C405" s="319">
        <v>206</v>
      </c>
    </row>
    <row r="406" spans="1:3">
      <c r="A406" s="210" t="s">
        <v>436</v>
      </c>
      <c r="B406" s="158">
        <v>7</v>
      </c>
      <c r="C406" s="319">
        <v>5</v>
      </c>
    </row>
    <row r="407" spans="1:3">
      <c r="A407" s="210" t="s">
        <v>437</v>
      </c>
      <c r="B407" s="158">
        <v>54</v>
      </c>
      <c r="C407" s="319">
        <v>53</v>
      </c>
    </row>
    <row r="408" spans="1:3">
      <c r="A408" s="210" t="s">
        <v>438</v>
      </c>
      <c r="B408" s="158">
        <v>126</v>
      </c>
      <c r="C408" s="319">
        <v>141</v>
      </c>
    </row>
    <row r="409" spans="1:3">
      <c r="A409" s="210" t="s">
        <v>434</v>
      </c>
      <c r="B409" s="158">
        <v>2</v>
      </c>
      <c r="C409" s="319">
        <v>0</v>
      </c>
    </row>
    <row r="410" spans="1:3">
      <c r="A410" s="210" t="s">
        <v>439</v>
      </c>
      <c r="B410" s="158">
        <v>17</v>
      </c>
      <c r="C410" s="319">
        <v>42</v>
      </c>
    </row>
    <row r="411" spans="1:3">
      <c r="A411" s="210" t="s">
        <v>10</v>
      </c>
      <c r="B411" s="158">
        <v>2159</v>
      </c>
      <c r="C411" s="319">
        <v>2089</v>
      </c>
    </row>
    <row r="412" spans="1:3">
      <c r="A412" s="210"/>
      <c r="C412" s="319"/>
    </row>
    <row r="413" spans="1:3">
      <c r="A413" s="157" t="s">
        <v>375</v>
      </c>
      <c r="C413" s="319"/>
    </row>
    <row r="414" spans="1:3">
      <c r="A414" s="157"/>
      <c r="C414" s="319"/>
    </row>
    <row r="415" spans="1:3">
      <c r="A415" s="152" t="s">
        <v>90</v>
      </c>
      <c r="C415" s="319"/>
    </row>
    <row r="416" spans="1:3">
      <c r="B416" s="158">
        <v>23656</v>
      </c>
      <c r="C416" s="319">
        <v>24269</v>
      </c>
    </row>
    <row r="417" spans="1:3">
      <c r="C417" s="319"/>
    </row>
    <row r="418" spans="1:3">
      <c r="C418" s="319"/>
    </row>
    <row r="419" spans="1:3">
      <c r="A419" s="157" t="s">
        <v>347</v>
      </c>
      <c r="C419" s="319"/>
    </row>
    <row r="420" spans="1:3">
      <c r="A420" s="157"/>
      <c r="C420" s="319"/>
    </row>
    <row r="421" spans="1:3">
      <c r="A421" s="152" t="s">
        <v>111</v>
      </c>
      <c r="C421" s="319"/>
    </row>
    <row r="422" spans="1:3">
      <c r="A422" s="152" t="s">
        <v>100</v>
      </c>
      <c r="B422" s="158">
        <v>1632</v>
      </c>
      <c r="C422" s="319">
        <v>1500</v>
      </c>
    </row>
    <row r="423" spans="1:3">
      <c r="A423" s="152" t="s">
        <v>348</v>
      </c>
      <c r="B423" s="158">
        <v>32505</v>
      </c>
      <c r="C423" s="319">
        <v>24526</v>
      </c>
    </row>
    <row r="424" spans="1:3">
      <c r="A424" s="152" t="s">
        <v>349</v>
      </c>
      <c r="C424" s="319"/>
    </row>
    <row r="425" spans="1:3">
      <c r="C425" s="319"/>
    </row>
    <row r="426" spans="1:3">
      <c r="A426" s="152" t="s">
        <v>112</v>
      </c>
      <c r="C426" s="319"/>
    </row>
    <row r="427" spans="1:3">
      <c r="A427" s="152" t="s">
        <v>100</v>
      </c>
      <c r="B427" s="158">
        <v>438</v>
      </c>
      <c r="C427" s="319">
        <v>316</v>
      </c>
    </row>
    <row r="428" spans="1:3">
      <c r="A428" s="152" t="s">
        <v>348</v>
      </c>
      <c r="B428" s="158">
        <v>722</v>
      </c>
      <c r="C428" s="319">
        <v>760</v>
      </c>
    </row>
    <row r="429" spans="1:3">
      <c r="C429" s="319"/>
    </row>
    <row r="430" spans="1:3">
      <c r="A430" s="152" t="s">
        <v>113</v>
      </c>
      <c r="C430" s="319"/>
    </row>
    <row r="431" spans="1:3">
      <c r="A431" s="152" t="s">
        <v>100</v>
      </c>
      <c r="B431" s="158">
        <v>14</v>
      </c>
      <c r="C431" s="319">
        <v>230</v>
      </c>
    </row>
    <row r="432" spans="1:3">
      <c r="A432" s="152" t="s">
        <v>348</v>
      </c>
      <c r="B432" s="158">
        <v>305</v>
      </c>
      <c r="C432" s="319">
        <v>5537</v>
      </c>
    </row>
    <row r="437" spans="1:3">
      <c r="A437" s="157" t="s">
        <v>350</v>
      </c>
      <c r="B437" s="156" t="s">
        <v>598</v>
      </c>
      <c r="C437" s="156" t="s">
        <v>724</v>
      </c>
    </row>
    <row r="438" spans="1:3">
      <c r="A438" s="157"/>
      <c r="B438" s="156"/>
    </row>
    <row r="439" spans="1:3">
      <c r="A439" s="228" t="s">
        <v>10</v>
      </c>
      <c r="B439" s="158">
        <v>2582</v>
      </c>
      <c r="C439" s="319">
        <v>2886</v>
      </c>
    </row>
    <row r="440" spans="1:3">
      <c r="C440" s="319"/>
    </row>
    <row r="441" spans="1:3">
      <c r="A441" s="157" t="s">
        <v>261</v>
      </c>
      <c r="C441" s="319"/>
    </row>
    <row r="442" spans="1:3">
      <c r="A442" s="157"/>
      <c r="C442" s="319"/>
    </row>
    <row r="443" spans="1:3">
      <c r="A443" s="152" t="s">
        <v>11</v>
      </c>
      <c r="B443" s="158">
        <v>118154</v>
      </c>
      <c r="C443" s="319">
        <v>143262</v>
      </c>
    </row>
    <row r="444" spans="1:3">
      <c r="A444" s="152" t="s">
        <v>15</v>
      </c>
      <c r="B444" s="158">
        <v>106678</v>
      </c>
      <c r="C444" s="319">
        <v>132204</v>
      </c>
    </row>
    <row r="445" spans="1:3">
      <c r="A445" s="152" t="s">
        <v>101</v>
      </c>
      <c r="B445" s="158">
        <v>1418</v>
      </c>
      <c r="C445" s="319">
        <v>1050</v>
      </c>
    </row>
    <row r="446" spans="1:3">
      <c r="A446" s="152" t="s">
        <v>16</v>
      </c>
      <c r="B446" s="158">
        <v>0</v>
      </c>
      <c r="C446" s="319">
        <v>0</v>
      </c>
    </row>
    <row r="447" spans="1:3">
      <c r="A447" s="152" t="s">
        <v>102</v>
      </c>
      <c r="B447" s="158">
        <v>19744</v>
      </c>
      <c r="C447" s="319">
        <v>21368</v>
      </c>
    </row>
    <row r="448" spans="1:3">
      <c r="A448" s="152" t="s">
        <v>17</v>
      </c>
      <c r="B448" s="219">
        <v>32231</v>
      </c>
      <c r="C448" s="319">
        <v>36298</v>
      </c>
    </row>
    <row r="449" spans="1:3">
      <c r="A449" s="325" t="s">
        <v>562</v>
      </c>
      <c r="B449" s="219">
        <v>1109</v>
      </c>
      <c r="C449" s="319">
        <v>1129</v>
      </c>
    </row>
    <row r="450" spans="1:3">
      <c r="A450" s="209" t="s">
        <v>431</v>
      </c>
      <c r="B450" s="158">
        <v>17283</v>
      </c>
      <c r="C450" s="319">
        <v>18320</v>
      </c>
    </row>
    <row r="451" spans="1:3">
      <c r="A451" s="152" t="s">
        <v>356</v>
      </c>
      <c r="B451" s="158">
        <v>969</v>
      </c>
      <c r="C451" s="319">
        <v>1392</v>
      </c>
    </row>
    <row r="452" spans="1:3">
      <c r="A452" s="152" t="s">
        <v>355</v>
      </c>
      <c r="B452" s="158">
        <v>103</v>
      </c>
      <c r="C452" s="319">
        <v>129</v>
      </c>
    </row>
    <row r="453" spans="1:3">
      <c r="A453" s="152" t="s">
        <v>103</v>
      </c>
      <c r="B453" s="158">
        <v>341</v>
      </c>
      <c r="C453" s="319">
        <v>391</v>
      </c>
    </row>
    <row r="454" spans="1:3">
      <c r="A454" s="152" t="s">
        <v>14</v>
      </c>
      <c r="B454" s="158">
        <v>86</v>
      </c>
      <c r="C454" s="319">
        <v>77</v>
      </c>
    </row>
    <row r="455" spans="1:3">
      <c r="A455" s="152" t="s">
        <v>18</v>
      </c>
      <c r="B455" s="158">
        <v>13111</v>
      </c>
      <c r="C455" s="319">
        <v>12497</v>
      </c>
    </row>
    <row r="456" spans="1:3">
      <c r="A456" s="164"/>
      <c r="C456" s="319"/>
    </row>
    <row r="457" spans="1:3">
      <c r="C457" s="319"/>
    </row>
    <row r="458" spans="1:3">
      <c r="A458" s="157" t="s">
        <v>104</v>
      </c>
      <c r="C458" s="319"/>
    </row>
    <row r="459" spans="1:3">
      <c r="A459" s="157"/>
      <c r="C459" s="319"/>
    </row>
    <row r="460" spans="1:3">
      <c r="A460" s="228" t="s">
        <v>471</v>
      </c>
      <c r="B460" s="158">
        <v>970</v>
      </c>
      <c r="C460" s="319">
        <v>1222</v>
      </c>
    </row>
    <row r="461" spans="1:3">
      <c r="A461" s="228" t="s">
        <v>473</v>
      </c>
      <c r="B461" s="158">
        <v>1121</v>
      </c>
      <c r="C461" s="319">
        <v>1143</v>
      </c>
    </row>
    <row r="462" spans="1:3">
      <c r="A462" s="228" t="s">
        <v>466</v>
      </c>
      <c r="B462" s="158">
        <v>443</v>
      </c>
      <c r="C462" s="319">
        <v>565</v>
      </c>
    </row>
    <row r="463" spans="1:3">
      <c r="A463" s="228" t="s">
        <v>468</v>
      </c>
      <c r="B463" s="158">
        <v>212</v>
      </c>
      <c r="C463" s="319">
        <v>217</v>
      </c>
    </row>
    <row r="464" spans="1:3">
      <c r="A464" s="228" t="s">
        <v>469</v>
      </c>
      <c r="B464" s="158">
        <v>1091</v>
      </c>
      <c r="C464" s="319">
        <v>1562</v>
      </c>
    </row>
    <row r="465" spans="1:3">
      <c r="A465" s="228" t="s">
        <v>470</v>
      </c>
      <c r="B465" s="158">
        <v>70</v>
      </c>
      <c r="C465" s="319">
        <v>149</v>
      </c>
    </row>
    <row r="466" spans="1:3">
      <c r="A466" s="152" t="s">
        <v>107</v>
      </c>
      <c r="B466" s="158">
        <v>57</v>
      </c>
      <c r="C466" s="319">
        <v>31</v>
      </c>
    </row>
    <row r="467" spans="1:3">
      <c r="A467" s="228" t="s">
        <v>472</v>
      </c>
      <c r="B467" s="158">
        <v>573</v>
      </c>
      <c r="C467" s="319">
        <v>657</v>
      </c>
    </row>
    <row r="468" spans="1:3">
      <c r="A468" s="152" t="s">
        <v>106</v>
      </c>
      <c r="B468" s="158">
        <v>58</v>
      </c>
      <c r="C468" s="319">
        <v>53</v>
      </c>
    </row>
    <row r="469" spans="1:3">
      <c r="A469" s="152" t="s">
        <v>563</v>
      </c>
      <c r="B469" s="158">
        <v>220</v>
      </c>
      <c r="C469" s="319">
        <v>173</v>
      </c>
    </row>
    <row r="470" spans="1:3">
      <c r="A470" s="152" t="s">
        <v>564</v>
      </c>
      <c r="B470" s="158">
        <v>743</v>
      </c>
      <c r="C470" s="319">
        <v>969</v>
      </c>
    </row>
    <row r="471" spans="1:3">
      <c r="A471" s="152" t="s">
        <v>565</v>
      </c>
      <c r="B471" s="158">
        <v>762</v>
      </c>
      <c r="C471" s="319">
        <v>603</v>
      </c>
    </row>
    <row r="472" spans="1:3">
      <c r="A472" s="152" t="s">
        <v>566</v>
      </c>
      <c r="B472" s="158">
        <v>203</v>
      </c>
      <c r="C472" s="319">
        <v>399</v>
      </c>
    </row>
    <row r="473" spans="1:3">
      <c r="A473" s="152" t="s">
        <v>105</v>
      </c>
      <c r="B473" s="158">
        <v>643</v>
      </c>
      <c r="C473" s="319">
        <v>613</v>
      </c>
    </row>
    <row r="474" spans="1:3">
      <c r="A474" s="228" t="s">
        <v>467</v>
      </c>
      <c r="B474" s="158">
        <v>69</v>
      </c>
      <c r="C474" s="319">
        <v>34</v>
      </c>
    </row>
    <row r="475" spans="1:3">
      <c r="A475" s="152" t="s">
        <v>59</v>
      </c>
      <c r="B475" s="158">
        <v>79</v>
      </c>
      <c r="C475" s="319">
        <v>84</v>
      </c>
    </row>
    <row r="478" spans="1:3">
      <c r="A478" s="157" t="s">
        <v>19</v>
      </c>
    </row>
    <row r="479" spans="1:3">
      <c r="A479" s="157"/>
    </row>
    <row r="480" spans="1:3">
      <c r="A480" s="228" t="s">
        <v>463</v>
      </c>
      <c r="B480" s="158">
        <v>2322</v>
      </c>
      <c r="C480" s="319">
        <v>1552</v>
      </c>
    </row>
    <row r="481" spans="1:3">
      <c r="A481" s="152" t="s">
        <v>108</v>
      </c>
      <c r="B481" s="158">
        <v>388</v>
      </c>
      <c r="C481" s="319">
        <v>271</v>
      </c>
    </row>
    <row r="482" spans="1:3">
      <c r="A482" s="228" t="s">
        <v>464</v>
      </c>
      <c r="B482" s="158">
        <v>244</v>
      </c>
      <c r="C482" s="319">
        <v>180</v>
      </c>
    </row>
    <row r="483" spans="1:3">
      <c r="A483" s="152" t="s">
        <v>110</v>
      </c>
      <c r="B483" s="158">
        <v>25</v>
      </c>
      <c r="C483" s="319">
        <v>124</v>
      </c>
    </row>
    <row r="484" spans="1:3">
      <c r="A484" s="152" t="s">
        <v>109</v>
      </c>
      <c r="B484" s="158">
        <v>1445</v>
      </c>
      <c r="C484" s="319">
        <v>1295</v>
      </c>
    </row>
    <row r="485" spans="1:3">
      <c r="A485" s="228" t="s">
        <v>465</v>
      </c>
      <c r="B485" s="158">
        <v>110</v>
      </c>
      <c r="C485" s="319">
        <v>93</v>
      </c>
    </row>
    <row r="486" spans="1:3">
      <c r="A486" s="152" t="s">
        <v>20</v>
      </c>
      <c r="B486" s="158">
        <v>65</v>
      </c>
      <c r="C486" s="319">
        <v>56</v>
      </c>
    </row>
    <row r="487" spans="1:3">
      <c r="A487" s="152" t="s">
        <v>64</v>
      </c>
      <c r="B487" s="158">
        <v>15</v>
      </c>
      <c r="C487" s="319">
        <v>16</v>
      </c>
    </row>
    <row r="488" spans="1:3">
      <c r="A488" s="152" t="s">
        <v>21</v>
      </c>
      <c r="B488" s="158">
        <v>595</v>
      </c>
      <c r="C488" s="319">
        <v>609</v>
      </c>
    </row>
  </sheetData>
  <mergeCells count="2">
    <mergeCell ref="C7:G7"/>
    <mergeCell ref="A247:B247"/>
  </mergeCells>
  <phoneticPr fontId="0" type="noConversion"/>
  <printOptions horizontalCentered="1"/>
  <pageMargins left="0.19685039370078741" right="0.19685039370078741" top="0.70866141732283472" bottom="0.70866141732283472" header="0" footer="0"/>
  <pageSetup paperSize="9" scale="90" orientation="portrait" horizontalDpi="300" verticalDpi="300" r:id="rId1"/>
  <headerFooter alignWithMargins="0"/>
  <rowBreaks count="8" manualBreakCount="8">
    <brk id="37" max="2" man="1"/>
    <brk id="70" max="2" man="1"/>
    <brk id="124" max="2" man="1"/>
    <brk id="179" max="2" man="1"/>
    <brk id="245" max="2" man="1"/>
    <brk id="303" max="2" man="1"/>
    <brk id="368" max="2" man="1"/>
    <brk id="435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L1287"/>
  <sheetViews>
    <sheetView view="pageBreakPreview" topLeftCell="B1" zoomScale="110" zoomScaleNormal="100" zoomScaleSheetLayoutView="110" workbookViewId="0">
      <selection activeCell="B1" sqref="B1"/>
    </sheetView>
  </sheetViews>
  <sheetFormatPr baseColWidth="10" defaultRowHeight="12.75"/>
  <cols>
    <col min="1" max="1" width="6.7109375" customWidth="1"/>
    <col min="2" max="2" width="8.85546875" customWidth="1"/>
    <col min="3" max="3" width="26.28515625" customWidth="1"/>
    <col min="6" max="6" width="14" customWidth="1"/>
    <col min="8" max="8" width="38.42578125" style="285" customWidth="1"/>
    <col min="9" max="9" width="13" customWidth="1"/>
    <col min="10" max="10" width="13.28515625" customWidth="1"/>
    <col min="11" max="11" width="15.7109375" customWidth="1"/>
    <col min="12" max="12" width="18.28515625" customWidth="1"/>
  </cols>
  <sheetData>
    <row r="1" spans="2:7" ht="13.5" thickBot="1"/>
    <row r="2" spans="2:7" ht="13.5" thickBot="1">
      <c r="B2" s="468" t="s">
        <v>35</v>
      </c>
      <c r="C2" s="469"/>
      <c r="D2" s="470"/>
      <c r="F2" s="259">
        <v>2019</v>
      </c>
    </row>
    <row r="3" spans="2:7">
      <c r="B3" s="471"/>
      <c r="C3" s="471"/>
      <c r="D3" s="471"/>
      <c r="F3" s="260"/>
      <c r="G3" s="285"/>
    </row>
    <row r="4" spans="2:7" ht="13.5" thickBot="1">
      <c r="G4" s="285"/>
    </row>
    <row r="5" spans="2:7">
      <c r="B5" s="57" t="s">
        <v>357</v>
      </c>
      <c r="C5" s="58"/>
      <c r="D5" s="59"/>
      <c r="F5" s="250">
        <v>20</v>
      </c>
    </row>
    <row r="6" spans="2:7">
      <c r="B6" s="60" t="s">
        <v>250</v>
      </c>
      <c r="C6" s="25"/>
      <c r="D6" s="61"/>
      <c r="F6" s="251">
        <v>759</v>
      </c>
    </row>
    <row r="7" spans="2:7">
      <c r="B7" s="60" t="s">
        <v>359</v>
      </c>
      <c r="C7" s="25"/>
      <c r="D7" s="61"/>
      <c r="F7" s="252">
        <v>91.191780821917817</v>
      </c>
    </row>
    <row r="8" spans="2:7">
      <c r="B8" s="60" t="s">
        <v>163</v>
      </c>
      <c r="C8" s="25"/>
      <c r="D8" s="61"/>
      <c r="F8" s="252">
        <v>8.9</v>
      </c>
    </row>
    <row r="9" spans="2:7">
      <c r="B9" s="60" t="s">
        <v>360</v>
      </c>
      <c r="C9" s="25"/>
      <c r="D9" s="61"/>
      <c r="F9" s="253">
        <v>1507</v>
      </c>
    </row>
    <row r="10" spans="2:7">
      <c r="B10" s="60" t="s">
        <v>361</v>
      </c>
      <c r="C10" s="25"/>
      <c r="D10" s="61"/>
      <c r="F10" s="253">
        <v>9090</v>
      </c>
    </row>
    <row r="11" spans="2:7">
      <c r="B11" s="60" t="s">
        <v>362</v>
      </c>
      <c r="C11" s="25"/>
      <c r="D11" s="61"/>
      <c r="F11" s="253">
        <f>F9+F10</f>
        <v>10597</v>
      </c>
    </row>
    <row r="12" spans="2:7">
      <c r="B12" s="60" t="s">
        <v>363</v>
      </c>
      <c r="C12" s="25"/>
      <c r="D12" s="61"/>
      <c r="F12" s="254">
        <f>F10/F9</f>
        <v>6.0318513603185133</v>
      </c>
    </row>
    <row r="13" spans="2:7">
      <c r="B13" s="60" t="s">
        <v>364</v>
      </c>
      <c r="C13" s="25"/>
      <c r="D13" s="61"/>
      <c r="F13" s="254">
        <v>73.5</v>
      </c>
    </row>
    <row r="14" spans="2:7">
      <c r="B14" s="60" t="s">
        <v>323</v>
      </c>
      <c r="C14" s="25"/>
      <c r="D14" s="61"/>
      <c r="F14" s="255">
        <v>251</v>
      </c>
    </row>
    <row r="15" spans="2:7">
      <c r="B15" s="60" t="s">
        <v>453</v>
      </c>
      <c r="C15" s="25"/>
      <c r="D15" s="61"/>
      <c r="F15" s="264">
        <v>84</v>
      </c>
    </row>
    <row r="16" spans="2:7">
      <c r="B16" s="326" t="s">
        <v>594</v>
      </c>
      <c r="C16" s="25"/>
      <c r="D16" s="61"/>
      <c r="F16" s="264">
        <v>15626</v>
      </c>
    </row>
    <row r="17" spans="2:12">
      <c r="B17" s="326" t="s">
        <v>595</v>
      </c>
      <c r="C17" s="25"/>
      <c r="D17" s="61"/>
      <c r="F17" s="254">
        <v>104.22232069006263</v>
      </c>
    </row>
    <row r="18" spans="2:12" ht="13.5" thickBot="1">
      <c r="B18" s="221" t="s">
        <v>596</v>
      </c>
      <c r="C18" s="63"/>
      <c r="D18" s="64"/>
      <c r="F18" s="435">
        <v>77.454545454545453</v>
      </c>
    </row>
    <row r="21" spans="2:12">
      <c r="B21" s="25"/>
    </row>
    <row r="22" spans="2:12" ht="13.5" thickBot="1"/>
    <row r="23" spans="2:12" ht="13.5" thickBot="1">
      <c r="B23" s="243" t="s">
        <v>366</v>
      </c>
      <c r="C23" s="244" t="s">
        <v>367</v>
      </c>
      <c r="D23" s="245"/>
      <c r="E23" s="245"/>
      <c r="F23" s="245"/>
      <c r="G23" s="245"/>
      <c r="H23" s="247" t="s">
        <v>368</v>
      </c>
      <c r="I23" s="247" t="s">
        <v>369</v>
      </c>
      <c r="J23" s="247" t="s">
        <v>370</v>
      </c>
      <c r="K23" s="380" t="s">
        <v>33</v>
      </c>
    </row>
    <row r="24" spans="2:12">
      <c r="B24" s="69">
        <v>440</v>
      </c>
      <c r="C24" s="390" t="s">
        <v>599</v>
      </c>
      <c r="D24" s="373"/>
      <c r="E24" s="374"/>
      <c r="F24" s="373"/>
      <c r="G24" s="356"/>
      <c r="H24" s="358">
        <v>49</v>
      </c>
      <c r="I24" s="381">
        <v>6.586021505376344</v>
      </c>
      <c r="J24" s="358">
        <v>9.2899999999999991</v>
      </c>
      <c r="K24" s="358">
        <v>5.0439999999999996</v>
      </c>
    </row>
    <row r="25" spans="2:12">
      <c r="B25" s="75">
        <v>460</v>
      </c>
      <c r="C25" s="391" t="s">
        <v>600</v>
      </c>
      <c r="D25" s="375"/>
      <c r="E25" s="376"/>
      <c r="F25" s="375"/>
      <c r="G25" s="74"/>
      <c r="H25" s="359">
        <v>48</v>
      </c>
      <c r="I25" s="382">
        <v>6.4516129032258061</v>
      </c>
      <c r="J25" s="359">
        <v>8.19</v>
      </c>
      <c r="K25" s="359">
        <v>0.85629999999999995</v>
      </c>
    </row>
    <row r="26" spans="2:12">
      <c r="B26" s="75">
        <v>466</v>
      </c>
      <c r="C26" s="391" t="s">
        <v>731</v>
      </c>
      <c r="D26" s="375"/>
      <c r="E26" s="376"/>
      <c r="F26" s="375"/>
      <c r="G26" s="68"/>
      <c r="H26" s="359">
        <v>33</v>
      </c>
      <c r="I26" s="382">
        <v>4.435483870967742</v>
      </c>
      <c r="J26" s="359">
        <v>5.67</v>
      </c>
      <c r="K26" s="359">
        <v>0.93010000000000004</v>
      </c>
    </row>
    <row r="27" spans="2:12">
      <c r="B27" s="72">
        <v>463</v>
      </c>
      <c r="C27" s="391" t="s">
        <v>601</v>
      </c>
      <c r="D27" s="375"/>
      <c r="E27" s="376"/>
      <c r="F27" s="375"/>
      <c r="G27" s="66"/>
      <c r="H27" s="359">
        <v>29</v>
      </c>
      <c r="I27" s="382">
        <v>3.8978494623655915</v>
      </c>
      <c r="J27" s="359">
        <v>5.72</v>
      </c>
      <c r="K27" s="359">
        <v>0.53029999999999999</v>
      </c>
    </row>
    <row r="28" spans="2:12" ht="13.5" thickBot="1">
      <c r="B28" s="72">
        <v>951</v>
      </c>
      <c r="C28" s="392" t="s">
        <v>647</v>
      </c>
      <c r="D28" s="377"/>
      <c r="E28" s="378"/>
      <c r="F28" s="377"/>
      <c r="G28" s="357"/>
      <c r="H28" s="383">
        <v>29</v>
      </c>
      <c r="I28" s="384">
        <v>3.8978494623655915</v>
      </c>
      <c r="J28" s="383">
        <v>5.72</v>
      </c>
      <c r="K28" s="383">
        <v>1.7923</v>
      </c>
    </row>
    <row r="29" spans="2:12" ht="13.5" thickBot="1">
      <c r="B29" s="310" t="s">
        <v>371</v>
      </c>
      <c r="C29" s="90"/>
      <c r="D29" s="90"/>
      <c r="E29" s="90"/>
      <c r="F29" s="90"/>
      <c r="G29" s="90"/>
      <c r="H29" s="355">
        <v>744</v>
      </c>
      <c r="I29" s="379">
        <v>100</v>
      </c>
      <c r="J29" s="355">
        <v>8.93</v>
      </c>
      <c r="K29" s="355">
        <v>1.5324</v>
      </c>
      <c r="L29" s="360"/>
    </row>
    <row r="30" spans="2:12">
      <c r="B30" s="85"/>
      <c r="C30" s="93"/>
      <c r="D30" s="93"/>
      <c r="E30" s="93"/>
      <c r="F30" s="93"/>
      <c r="G30" s="93"/>
      <c r="H30" s="86"/>
      <c r="I30" s="86"/>
      <c r="J30" s="86"/>
      <c r="K30" s="86"/>
    </row>
    <row r="31" spans="2:12">
      <c r="B31" s="85"/>
      <c r="C31" s="93"/>
      <c r="D31" s="93"/>
      <c r="E31" s="93"/>
      <c r="F31" s="93"/>
      <c r="G31" s="93"/>
      <c r="H31" s="86"/>
      <c r="I31" s="86"/>
      <c r="J31" s="86"/>
      <c r="K31" s="86"/>
    </row>
    <row r="32" spans="2:12">
      <c r="B32" s="85"/>
      <c r="C32" s="85"/>
      <c r="D32" s="85"/>
      <c r="E32" s="85"/>
      <c r="F32" s="85"/>
      <c r="G32" s="85"/>
      <c r="I32" s="121"/>
      <c r="J32" s="87"/>
      <c r="K32" s="86"/>
    </row>
    <row r="33" spans="2:11">
      <c r="B33" s="85"/>
      <c r="C33" s="85"/>
      <c r="D33" s="85"/>
      <c r="E33" s="85"/>
      <c r="F33" s="85"/>
      <c r="G33" s="85"/>
      <c r="I33" s="121"/>
      <c r="J33" s="87"/>
      <c r="K33" s="86"/>
    </row>
    <row r="34" spans="2:11" ht="13.5" thickBot="1">
      <c r="I34" s="151"/>
      <c r="J34" s="151"/>
      <c r="K34" s="151"/>
    </row>
    <row r="35" spans="2:11" ht="13.5" thickBot="1">
      <c r="B35" s="468" t="s">
        <v>165</v>
      </c>
      <c r="C35" s="469"/>
      <c r="D35" s="470"/>
      <c r="F35" s="259">
        <v>2019</v>
      </c>
      <c r="G35" s="285"/>
      <c r="I35" s="151"/>
      <c r="J35" s="151"/>
      <c r="K35" s="151"/>
    </row>
    <row r="36" spans="2:11">
      <c r="B36" t="s">
        <v>259</v>
      </c>
      <c r="F36" s="260"/>
      <c r="G36" s="285"/>
      <c r="I36" s="151"/>
      <c r="J36" s="151"/>
      <c r="K36" s="151"/>
    </row>
    <row r="37" spans="2:11" ht="13.5" thickBot="1">
      <c r="I37" s="151"/>
      <c r="J37" s="151"/>
      <c r="K37" s="151"/>
    </row>
    <row r="38" spans="2:11">
      <c r="B38" s="57" t="s">
        <v>357</v>
      </c>
      <c r="C38" s="58"/>
      <c r="D38" s="59"/>
      <c r="F38" s="261">
        <v>82.578356164383564</v>
      </c>
      <c r="I38" s="151"/>
      <c r="J38" s="151"/>
      <c r="K38" s="151"/>
    </row>
    <row r="39" spans="2:11">
      <c r="B39" s="60" t="s">
        <v>250</v>
      </c>
      <c r="C39" s="25"/>
      <c r="D39" s="61"/>
      <c r="F39" s="262">
        <v>3029</v>
      </c>
      <c r="I39" s="151"/>
      <c r="J39" s="151"/>
      <c r="K39" s="151"/>
    </row>
    <row r="40" spans="2:11">
      <c r="B40" s="60" t="s">
        <v>359</v>
      </c>
      <c r="C40" s="25"/>
      <c r="D40" s="61"/>
      <c r="F40" s="263">
        <v>104.80373974407038</v>
      </c>
      <c r="I40" s="151"/>
      <c r="J40" s="151"/>
      <c r="K40" s="151"/>
    </row>
    <row r="41" spans="2:11">
      <c r="B41" s="60" t="s">
        <v>163</v>
      </c>
      <c r="C41" s="25"/>
      <c r="D41" s="61"/>
      <c r="F41" s="263">
        <v>9.9</v>
      </c>
      <c r="I41" s="151"/>
      <c r="J41" s="151"/>
      <c r="K41" s="151"/>
    </row>
    <row r="42" spans="2:11">
      <c r="B42" s="60" t="s">
        <v>360</v>
      </c>
      <c r="C42" s="25"/>
      <c r="D42" s="61"/>
      <c r="F42" s="262">
        <v>8059</v>
      </c>
      <c r="I42" s="151"/>
      <c r="J42" s="151"/>
      <c r="K42" s="151"/>
    </row>
    <row r="43" spans="2:11">
      <c r="B43" s="60" t="s">
        <v>361</v>
      </c>
      <c r="C43" s="25"/>
      <c r="D43" s="61"/>
      <c r="F43" s="262">
        <v>24634</v>
      </c>
      <c r="I43" s="151"/>
      <c r="J43" s="151"/>
      <c r="K43" s="151"/>
    </row>
    <row r="44" spans="2:11">
      <c r="B44" s="60" t="s">
        <v>362</v>
      </c>
      <c r="C44" s="25"/>
      <c r="D44" s="61"/>
      <c r="F44" s="262">
        <f>SUM(F42:F43)</f>
        <v>32693</v>
      </c>
      <c r="I44" s="151"/>
      <c r="J44" s="151"/>
      <c r="K44" s="151"/>
    </row>
    <row r="45" spans="2:11">
      <c r="B45" s="60" t="s">
        <v>363</v>
      </c>
      <c r="C45" s="25"/>
      <c r="D45" s="61"/>
      <c r="F45" s="263">
        <f>F43/F42</f>
        <v>3.0567067874426108</v>
      </c>
      <c r="I45" s="151"/>
      <c r="J45" s="151"/>
      <c r="K45" s="151"/>
    </row>
    <row r="46" spans="2:11">
      <c r="B46" s="60" t="s">
        <v>364</v>
      </c>
      <c r="C46" s="25"/>
      <c r="D46" s="61"/>
      <c r="F46" s="441">
        <v>72.7</v>
      </c>
      <c r="I46" s="151"/>
      <c r="J46" s="151"/>
      <c r="K46" s="151"/>
    </row>
    <row r="47" spans="2:11">
      <c r="B47" s="60" t="s">
        <v>385</v>
      </c>
      <c r="C47" s="25"/>
      <c r="D47" s="61"/>
      <c r="F47" s="255">
        <v>686</v>
      </c>
      <c r="I47" s="151"/>
      <c r="J47" s="151"/>
      <c r="K47" s="151"/>
    </row>
    <row r="48" spans="2:11">
      <c r="B48" s="60" t="s">
        <v>382</v>
      </c>
      <c r="C48" s="25"/>
      <c r="D48" s="61"/>
      <c r="F48" s="255">
        <v>376</v>
      </c>
      <c r="I48" s="151"/>
      <c r="J48" s="151"/>
      <c r="K48" s="151"/>
    </row>
    <row r="49" spans="2:12">
      <c r="B49" s="60" t="s">
        <v>383</v>
      </c>
      <c r="C49" s="25"/>
      <c r="D49" s="61"/>
      <c r="F49" s="264">
        <v>1062</v>
      </c>
      <c r="I49" s="151"/>
      <c r="J49" s="151"/>
      <c r="K49" s="151"/>
    </row>
    <row r="50" spans="2:12" ht="13.5" thickBot="1">
      <c r="B50" s="62" t="s">
        <v>323</v>
      </c>
      <c r="C50" s="63"/>
      <c r="D50" s="64"/>
      <c r="F50" s="265">
        <v>1862</v>
      </c>
      <c r="I50" s="151"/>
      <c r="J50" s="151"/>
      <c r="K50" s="151"/>
    </row>
    <row r="51" spans="2:12">
      <c r="I51" s="151"/>
      <c r="J51" s="151"/>
      <c r="K51" s="151"/>
    </row>
    <row r="52" spans="2:12">
      <c r="H52" s="308"/>
      <c r="I52" s="151"/>
      <c r="J52" s="151"/>
      <c r="K52" s="151"/>
    </row>
    <row r="53" spans="2:12" ht="13.5" thickBot="1">
      <c r="I53" s="151"/>
      <c r="J53" s="151"/>
      <c r="K53" s="151"/>
    </row>
    <row r="54" spans="2:12" ht="13.5" thickBot="1">
      <c r="B54" s="243" t="s">
        <v>366</v>
      </c>
      <c r="C54" s="244" t="s">
        <v>367</v>
      </c>
      <c r="D54" s="245"/>
      <c r="E54" s="245"/>
      <c r="F54" s="245"/>
      <c r="G54" s="245"/>
      <c r="H54" s="247" t="s">
        <v>368</v>
      </c>
      <c r="I54" s="246" t="s">
        <v>369</v>
      </c>
      <c r="J54" s="247" t="s">
        <v>370</v>
      </c>
      <c r="K54" s="248" t="s">
        <v>33</v>
      </c>
    </row>
    <row r="55" spans="2:12">
      <c r="B55" s="69">
        <v>45</v>
      </c>
      <c r="C55" s="390" t="s">
        <v>602</v>
      </c>
      <c r="D55" s="68"/>
      <c r="E55" s="68"/>
      <c r="F55" s="68"/>
      <c r="G55" s="68"/>
      <c r="H55" s="71">
        <v>298</v>
      </c>
      <c r="I55" s="70">
        <v>9.397666351308736</v>
      </c>
      <c r="J55" s="70">
        <v>8.24</v>
      </c>
      <c r="K55" s="198">
        <v>0.92</v>
      </c>
    </row>
    <row r="56" spans="2:12">
      <c r="B56" s="75">
        <v>21</v>
      </c>
      <c r="C56" s="391" t="s">
        <v>603</v>
      </c>
      <c r="D56" s="74"/>
      <c r="E56" s="74"/>
      <c r="F56" s="74"/>
      <c r="G56" s="74"/>
      <c r="H56" s="77">
        <v>237</v>
      </c>
      <c r="I56" s="76">
        <v>7.4739829706717122</v>
      </c>
      <c r="J56" s="76">
        <v>13.09</v>
      </c>
      <c r="K56" s="108">
        <v>2.3852000000000002</v>
      </c>
    </row>
    <row r="57" spans="2:12">
      <c r="B57" s="75">
        <v>24</v>
      </c>
      <c r="C57" s="391" t="s">
        <v>604</v>
      </c>
      <c r="D57" s="68"/>
      <c r="E57" s="68"/>
      <c r="F57" s="68"/>
      <c r="G57" s="68"/>
      <c r="H57" s="257">
        <v>183</v>
      </c>
      <c r="I57" s="76">
        <v>5.7710501419110694</v>
      </c>
      <c r="J57" s="81">
        <v>9.4499999999999993</v>
      </c>
      <c r="K57" s="199">
        <v>1.9726999999999999</v>
      </c>
    </row>
    <row r="58" spans="2:12">
      <c r="B58" s="72">
        <v>44</v>
      </c>
      <c r="C58" s="391" t="s">
        <v>605</v>
      </c>
      <c r="D58" s="66"/>
      <c r="E58" s="66"/>
      <c r="F58" s="66"/>
      <c r="G58" s="66"/>
      <c r="H58" s="77">
        <v>139</v>
      </c>
      <c r="I58" s="78">
        <v>4.3834752444023968</v>
      </c>
      <c r="J58" s="76">
        <v>10.69</v>
      </c>
      <c r="K58" s="200">
        <v>1.0102</v>
      </c>
    </row>
    <row r="59" spans="2:12" ht="13.5" thickBot="1">
      <c r="B59" s="72">
        <v>55</v>
      </c>
      <c r="C59" s="392" t="s">
        <v>666</v>
      </c>
      <c r="D59" s="82"/>
      <c r="E59" s="82"/>
      <c r="F59" s="82"/>
      <c r="G59" s="82"/>
      <c r="H59" s="77">
        <v>137</v>
      </c>
      <c r="I59" s="107">
        <v>4.3204036581520029</v>
      </c>
      <c r="J59" s="76">
        <v>8.85</v>
      </c>
      <c r="K59" s="108">
        <v>0.76459999999999995</v>
      </c>
    </row>
    <row r="60" spans="2:12" ht="13.5" thickBot="1">
      <c r="B60" s="310" t="s">
        <v>265</v>
      </c>
      <c r="C60" s="90"/>
      <c r="D60" s="90"/>
      <c r="E60" s="90"/>
      <c r="F60" s="90"/>
      <c r="G60" s="90"/>
      <c r="H60" s="314">
        <v>3171</v>
      </c>
      <c r="I60" s="311">
        <v>100</v>
      </c>
      <c r="J60" s="312">
        <v>9.98</v>
      </c>
      <c r="K60" s="313">
        <v>1.2403999999999999</v>
      </c>
      <c r="L60" s="360"/>
    </row>
    <row r="61" spans="2:12">
      <c r="B61" s="85"/>
      <c r="C61" s="122"/>
      <c r="D61" s="122"/>
      <c r="E61" s="122"/>
      <c r="F61" s="122"/>
      <c r="G61" s="122"/>
      <c r="H61" s="83"/>
      <c r="I61" s="86"/>
      <c r="J61" s="86"/>
      <c r="K61" s="86"/>
    </row>
    <row r="62" spans="2:12">
      <c r="B62" s="85"/>
      <c r="C62" s="122"/>
      <c r="D62" s="122"/>
      <c r="E62" s="122"/>
      <c r="F62" s="122"/>
      <c r="G62" s="122"/>
      <c r="H62" s="83"/>
      <c r="I62" s="86"/>
      <c r="J62" s="86"/>
      <c r="K62" s="86"/>
    </row>
    <row r="63" spans="2:12">
      <c r="I63" s="151"/>
      <c r="J63" s="151"/>
      <c r="K63" s="151"/>
    </row>
    <row r="64" spans="2:12">
      <c r="I64" s="151"/>
      <c r="J64" s="151"/>
      <c r="K64" s="151"/>
    </row>
    <row r="65" spans="2:11" ht="13.5" thickBot="1">
      <c r="G65" s="285"/>
      <c r="I65" s="151"/>
      <c r="J65" s="151"/>
      <c r="K65" s="151"/>
    </row>
    <row r="66" spans="2:11" ht="13.5" thickBot="1">
      <c r="B66" s="472" t="s">
        <v>165</v>
      </c>
      <c r="C66" s="473"/>
      <c r="D66" s="474"/>
      <c r="F66" s="259">
        <v>2019</v>
      </c>
      <c r="I66" s="151"/>
      <c r="J66" s="151"/>
      <c r="K66" s="151"/>
    </row>
    <row r="67" spans="2:11" ht="13.5" thickBot="1">
      <c r="B67" s="459" t="s">
        <v>172</v>
      </c>
      <c r="C67" s="460"/>
      <c r="D67" s="461"/>
      <c r="F67" s="260"/>
      <c r="I67" s="151"/>
      <c r="J67" s="151"/>
      <c r="K67" s="151"/>
    </row>
    <row r="68" spans="2:11" ht="13.5" thickBot="1">
      <c r="I68" s="151"/>
      <c r="J68" s="151"/>
      <c r="K68" s="151"/>
    </row>
    <row r="69" spans="2:11">
      <c r="B69" s="57" t="s">
        <v>357</v>
      </c>
      <c r="C69" s="58"/>
      <c r="D69" s="59"/>
      <c r="F69" s="261">
        <v>38</v>
      </c>
      <c r="I69" s="151"/>
      <c r="J69" s="151"/>
      <c r="K69" s="151"/>
    </row>
    <row r="70" spans="2:11">
      <c r="B70" s="60" t="s">
        <v>250</v>
      </c>
      <c r="C70" s="25"/>
      <c r="D70" s="61"/>
      <c r="F70" s="262">
        <v>1700</v>
      </c>
      <c r="I70" s="151"/>
      <c r="J70" s="151"/>
      <c r="K70" s="151"/>
    </row>
    <row r="71" spans="2:11">
      <c r="B71" s="60" t="s">
        <v>359</v>
      </c>
      <c r="C71" s="25"/>
      <c r="D71" s="61"/>
      <c r="F71" s="263">
        <v>123.5</v>
      </c>
      <c r="I71" s="151"/>
      <c r="J71" s="151"/>
      <c r="K71" s="151"/>
    </row>
    <row r="72" spans="2:11">
      <c r="B72" s="60" t="s">
        <v>163</v>
      </c>
      <c r="C72" s="25"/>
      <c r="D72" s="61"/>
      <c r="F72" s="263">
        <v>9.4</v>
      </c>
      <c r="I72" s="151"/>
      <c r="J72" s="151"/>
      <c r="K72" s="151"/>
    </row>
    <row r="73" spans="2:11">
      <c r="B73" s="60" t="s">
        <v>360</v>
      </c>
      <c r="C73" s="25"/>
      <c r="D73" s="61"/>
      <c r="F73" s="262">
        <v>6408</v>
      </c>
      <c r="I73" s="151"/>
      <c r="J73" s="151"/>
      <c r="K73" s="151"/>
    </row>
    <row r="74" spans="2:11">
      <c r="B74" s="60" t="s">
        <v>361</v>
      </c>
      <c r="C74" s="25"/>
      <c r="D74" s="61"/>
      <c r="F74" s="262">
        <v>19791</v>
      </c>
      <c r="I74" s="151"/>
      <c r="J74" s="151"/>
      <c r="K74" s="151"/>
    </row>
    <row r="75" spans="2:11">
      <c r="B75" s="60" t="s">
        <v>362</v>
      </c>
      <c r="C75" s="25"/>
      <c r="D75" s="61"/>
      <c r="F75" s="262">
        <f>SUM(F73:F74)</f>
        <v>26199</v>
      </c>
      <c r="I75" s="151"/>
      <c r="J75" s="151"/>
      <c r="K75" s="151"/>
    </row>
    <row r="76" spans="2:11">
      <c r="B76" s="60" t="s">
        <v>363</v>
      </c>
      <c r="C76" s="25"/>
      <c r="D76" s="61"/>
      <c r="F76" s="263">
        <f>F74/F73</f>
        <v>3.0884831460674156</v>
      </c>
      <c r="I76" s="151"/>
      <c r="J76" s="151"/>
      <c r="K76" s="151"/>
    </row>
    <row r="77" spans="2:11">
      <c r="B77" s="60" t="s">
        <v>364</v>
      </c>
      <c r="C77" s="25"/>
      <c r="D77" s="61"/>
      <c r="F77" s="263">
        <v>90.2</v>
      </c>
      <c r="I77" s="151"/>
      <c r="J77" s="151"/>
      <c r="K77" s="151"/>
    </row>
    <row r="78" spans="2:11" ht="13.5" thickBot="1">
      <c r="B78" s="62" t="s">
        <v>323</v>
      </c>
      <c r="C78" s="63"/>
      <c r="D78" s="64"/>
      <c r="F78" s="265">
        <v>1803</v>
      </c>
      <c r="I78" s="151"/>
      <c r="J78" s="151"/>
      <c r="K78" s="151"/>
    </row>
    <row r="79" spans="2:11">
      <c r="I79" s="151"/>
      <c r="J79" s="151"/>
      <c r="K79" s="151"/>
    </row>
    <row r="80" spans="2:11">
      <c r="I80" s="151"/>
      <c r="J80" s="151"/>
      <c r="K80" s="151"/>
    </row>
    <row r="81" spans="2:12" ht="13.5" thickBot="1">
      <c r="H81" s="308"/>
      <c r="I81" s="151"/>
      <c r="J81" s="151"/>
      <c r="K81" s="151"/>
    </row>
    <row r="82" spans="2:12" ht="13.5" thickBot="1">
      <c r="B82" s="343" t="s">
        <v>366</v>
      </c>
      <c r="C82" s="344" t="s">
        <v>367</v>
      </c>
      <c r="D82" s="345"/>
      <c r="E82" s="345"/>
      <c r="F82" s="345"/>
      <c r="G82" s="345"/>
      <c r="H82" s="247" t="s">
        <v>368</v>
      </c>
      <c r="I82" s="246" t="s">
        <v>369</v>
      </c>
      <c r="J82" s="247" t="s">
        <v>370</v>
      </c>
      <c r="K82" s="248" t="s">
        <v>33</v>
      </c>
    </row>
    <row r="83" spans="2:12">
      <c r="B83" s="69">
        <v>45</v>
      </c>
      <c r="C83" s="67" t="s">
        <v>602</v>
      </c>
      <c r="D83" s="68"/>
      <c r="E83" s="68"/>
      <c r="F83" s="68"/>
      <c r="G83" s="336"/>
      <c r="H83" s="71">
        <v>298</v>
      </c>
      <c r="I83" s="70">
        <v>17.519106407995295</v>
      </c>
      <c r="J83" s="70">
        <v>8.24</v>
      </c>
      <c r="K83" s="198">
        <v>0.92</v>
      </c>
    </row>
    <row r="84" spans="2:12">
      <c r="B84" s="75">
        <v>24</v>
      </c>
      <c r="C84" s="73" t="s">
        <v>604</v>
      </c>
      <c r="D84" s="74"/>
      <c r="E84" s="74"/>
      <c r="F84" s="74"/>
      <c r="G84" s="339"/>
      <c r="H84" s="77">
        <v>133</v>
      </c>
      <c r="I84" s="76">
        <v>7.8189300411522638</v>
      </c>
      <c r="J84" s="76">
        <v>10.23</v>
      </c>
      <c r="K84" s="108">
        <v>2.2820999999999998</v>
      </c>
    </row>
    <row r="85" spans="2:12">
      <c r="B85" s="75">
        <v>44</v>
      </c>
      <c r="C85" s="67" t="s">
        <v>605</v>
      </c>
      <c r="D85" s="68"/>
      <c r="E85" s="68"/>
      <c r="F85" s="68"/>
      <c r="G85" s="336"/>
      <c r="H85" s="257">
        <v>93</v>
      </c>
      <c r="I85" s="76">
        <v>5.4673721340388006</v>
      </c>
      <c r="J85" s="81">
        <v>10.23</v>
      </c>
      <c r="K85" s="199">
        <v>1.0279</v>
      </c>
    </row>
    <row r="86" spans="2:12">
      <c r="B86" s="72">
        <v>53</v>
      </c>
      <c r="C86" s="84" t="s">
        <v>607</v>
      </c>
      <c r="D86" s="66"/>
      <c r="E86" s="66"/>
      <c r="F86" s="66"/>
      <c r="G86" s="342"/>
      <c r="H86" s="77">
        <v>73</v>
      </c>
      <c r="I86" s="78">
        <v>4.2915931804820691</v>
      </c>
      <c r="J86" s="76">
        <v>7.64</v>
      </c>
      <c r="K86" s="200">
        <v>0.60629999999999995</v>
      </c>
    </row>
    <row r="87" spans="2:12" ht="13.5" thickBot="1">
      <c r="B87" s="72">
        <v>58</v>
      </c>
      <c r="C87" s="84" t="s">
        <v>606</v>
      </c>
      <c r="D87" s="82"/>
      <c r="E87" s="82"/>
      <c r="F87" s="82"/>
      <c r="G87" s="346"/>
      <c r="H87" s="77">
        <v>71</v>
      </c>
      <c r="I87" s="107">
        <v>4.1740152851263961</v>
      </c>
      <c r="J87" s="76">
        <v>6.39</v>
      </c>
      <c r="K87" s="108">
        <v>0.6512</v>
      </c>
    </row>
    <row r="88" spans="2:12" ht="13.5" thickBot="1">
      <c r="B88" s="310" t="s">
        <v>265</v>
      </c>
      <c r="C88" s="90"/>
      <c r="D88" s="90"/>
      <c r="E88" s="90"/>
      <c r="F88" s="90"/>
      <c r="G88" s="90"/>
      <c r="H88" s="314">
        <v>1701</v>
      </c>
      <c r="I88" s="311">
        <v>100</v>
      </c>
      <c r="J88" s="312">
        <v>9.4600000000000009</v>
      </c>
      <c r="K88" s="313">
        <v>1.1367</v>
      </c>
      <c r="L88" s="360"/>
    </row>
    <row r="89" spans="2:12">
      <c r="B89" s="85"/>
      <c r="C89" s="85"/>
      <c r="D89" s="85"/>
      <c r="E89" s="85"/>
      <c r="F89" s="85"/>
      <c r="G89" s="85"/>
      <c r="I89" s="121"/>
      <c r="J89" s="87"/>
      <c r="K89" s="86"/>
    </row>
    <row r="90" spans="2:12">
      <c r="B90" s="85"/>
      <c r="C90" s="85"/>
      <c r="D90" s="85"/>
      <c r="E90" s="85"/>
      <c r="F90" s="85"/>
      <c r="G90" s="85"/>
      <c r="I90" s="121"/>
      <c r="J90" s="87"/>
      <c r="K90" s="86"/>
    </row>
    <row r="91" spans="2:12">
      <c r="B91" s="85"/>
      <c r="C91" s="85"/>
      <c r="D91" s="85"/>
      <c r="E91" s="85"/>
      <c r="F91" s="85"/>
      <c r="G91" s="85"/>
      <c r="I91" s="121"/>
      <c r="J91" s="87"/>
      <c r="K91" s="86"/>
    </row>
    <row r="92" spans="2:12">
      <c r="B92" s="85"/>
      <c r="C92" s="85"/>
      <c r="D92" s="85"/>
      <c r="E92" s="85"/>
      <c r="F92" s="85"/>
      <c r="G92" s="85"/>
      <c r="I92" s="121"/>
      <c r="J92" s="87"/>
      <c r="K92" s="86"/>
    </row>
    <row r="93" spans="2:12" ht="13.5" thickBot="1">
      <c r="B93" s="85"/>
      <c r="C93" s="85"/>
      <c r="D93" s="85"/>
      <c r="E93" s="85"/>
      <c r="F93" s="85"/>
      <c r="G93" s="85"/>
      <c r="I93" s="121"/>
      <c r="J93" s="87"/>
      <c r="K93" s="86"/>
    </row>
    <row r="94" spans="2:12" ht="13.5" thickBot="1">
      <c r="B94" s="472" t="s">
        <v>165</v>
      </c>
      <c r="C94" s="473"/>
      <c r="D94" s="474"/>
      <c r="F94" s="259">
        <v>2019</v>
      </c>
      <c r="I94" s="151"/>
      <c r="J94" s="151"/>
      <c r="K94" s="151"/>
    </row>
    <row r="95" spans="2:12" ht="13.5" thickBot="1">
      <c r="B95" s="459" t="s">
        <v>171</v>
      </c>
      <c r="C95" s="460"/>
      <c r="D95" s="461"/>
      <c r="F95" s="260"/>
      <c r="I95" s="151"/>
      <c r="J95" s="151"/>
      <c r="K95" s="151"/>
    </row>
    <row r="96" spans="2:12" ht="13.5" thickBot="1">
      <c r="I96" s="151"/>
      <c r="J96" s="151"/>
      <c r="K96" s="151"/>
    </row>
    <row r="97" spans="2:11">
      <c r="B97" s="57" t="s">
        <v>357</v>
      </c>
      <c r="C97" s="58"/>
      <c r="D97" s="59"/>
      <c r="F97" s="266">
        <v>44.6</v>
      </c>
      <c r="I97" s="151"/>
      <c r="J97" s="151"/>
      <c r="K97" s="151"/>
    </row>
    <row r="98" spans="2:11">
      <c r="B98" s="60" t="s">
        <v>250</v>
      </c>
      <c r="C98" s="25"/>
      <c r="D98" s="61"/>
      <c r="F98" s="264">
        <v>1329</v>
      </c>
      <c r="I98" s="151"/>
      <c r="J98" s="151"/>
      <c r="K98" s="151"/>
    </row>
    <row r="99" spans="2:11">
      <c r="B99" s="60" t="s">
        <v>359</v>
      </c>
      <c r="C99" s="25"/>
      <c r="D99" s="61"/>
      <c r="F99" s="254">
        <v>88.9</v>
      </c>
      <c r="I99" s="151"/>
      <c r="J99" s="151"/>
      <c r="K99" s="151"/>
    </row>
    <row r="100" spans="2:11">
      <c r="B100" s="60" t="s">
        <v>163</v>
      </c>
      <c r="C100" s="25"/>
      <c r="D100" s="61"/>
      <c r="F100" s="254">
        <v>10.5</v>
      </c>
      <c r="I100" s="151"/>
      <c r="J100" s="151"/>
      <c r="K100" s="151"/>
    </row>
    <row r="101" spans="2:11">
      <c r="B101" s="60" t="s">
        <v>360</v>
      </c>
      <c r="C101" s="25"/>
      <c r="D101" s="61"/>
      <c r="F101" s="264">
        <v>1651</v>
      </c>
      <c r="I101" s="151"/>
      <c r="J101" s="151"/>
      <c r="K101" s="151"/>
    </row>
    <row r="102" spans="2:11">
      <c r="B102" s="60" t="s">
        <v>361</v>
      </c>
      <c r="C102" s="25"/>
      <c r="D102" s="61"/>
      <c r="F102" s="264">
        <v>4843</v>
      </c>
      <c r="I102" s="151"/>
      <c r="J102" s="151"/>
      <c r="K102" s="151"/>
    </row>
    <row r="103" spans="2:11">
      <c r="B103" s="60" t="s">
        <v>362</v>
      </c>
      <c r="C103" s="25"/>
      <c r="D103" s="61"/>
      <c r="F103" s="264">
        <f>SUM(F101:F102)</f>
        <v>6494</v>
      </c>
      <c r="I103" s="151"/>
      <c r="J103" s="151"/>
      <c r="K103" s="151"/>
    </row>
    <row r="104" spans="2:11">
      <c r="B104" s="60" t="s">
        <v>363</v>
      </c>
      <c r="C104" s="25"/>
      <c r="D104" s="61"/>
      <c r="F104" s="254">
        <f>F102/F101</f>
        <v>2.9333737129012718</v>
      </c>
      <c r="I104" s="151"/>
      <c r="J104" s="151"/>
      <c r="K104" s="151"/>
    </row>
    <row r="105" spans="2:11">
      <c r="B105" s="60" t="s">
        <v>385</v>
      </c>
      <c r="C105" s="25"/>
      <c r="D105" s="61"/>
      <c r="F105" s="255">
        <v>686</v>
      </c>
      <c r="I105" s="151"/>
      <c r="J105" s="151"/>
      <c r="K105" s="151"/>
    </row>
    <row r="106" spans="2:11">
      <c r="B106" s="60" t="s">
        <v>382</v>
      </c>
      <c r="C106" s="25"/>
      <c r="D106" s="61"/>
      <c r="F106" s="255">
        <v>376</v>
      </c>
      <c r="I106" s="151"/>
      <c r="J106" s="151"/>
      <c r="K106" s="151"/>
    </row>
    <row r="107" spans="2:11">
      <c r="B107" s="60" t="s">
        <v>383</v>
      </c>
      <c r="C107" s="25"/>
      <c r="D107" s="61"/>
      <c r="F107" s="264">
        <f>SUM(F105:F106)</f>
        <v>1062</v>
      </c>
      <c r="I107" s="151"/>
      <c r="J107" s="151"/>
      <c r="K107" s="151"/>
    </row>
    <row r="108" spans="2:11">
      <c r="B108" s="60" t="s">
        <v>364</v>
      </c>
      <c r="C108" s="25"/>
      <c r="D108" s="61"/>
      <c r="F108" s="254">
        <v>50.4</v>
      </c>
      <c r="I108" s="151"/>
      <c r="J108" s="151"/>
      <c r="K108" s="151"/>
    </row>
    <row r="109" spans="2:11" ht="13.5" thickBot="1">
      <c r="B109" s="62" t="s">
        <v>323</v>
      </c>
      <c r="C109" s="63"/>
      <c r="D109" s="64"/>
      <c r="F109" s="265">
        <v>59</v>
      </c>
      <c r="I109" s="151"/>
      <c r="J109" s="151"/>
      <c r="K109" s="151"/>
    </row>
    <row r="110" spans="2:11">
      <c r="H110" s="308"/>
      <c r="I110" s="151"/>
      <c r="J110" s="151"/>
      <c r="K110" s="151"/>
    </row>
    <row r="111" spans="2:11" ht="13.5" thickBot="1">
      <c r="I111" s="151"/>
      <c r="J111" s="151"/>
      <c r="K111" s="151"/>
    </row>
    <row r="112" spans="2:11" ht="13.5" thickBot="1">
      <c r="B112" s="243" t="s">
        <v>366</v>
      </c>
      <c r="C112" s="244" t="s">
        <v>367</v>
      </c>
      <c r="D112" s="245"/>
      <c r="E112" s="245"/>
      <c r="F112" s="245"/>
      <c r="G112" s="245"/>
      <c r="H112" s="247" t="s">
        <v>368</v>
      </c>
      <c r="I112" s="246" t="s">
        <v>369</v>
      </c>
      <c r="J112" s="247" t="s">
        <v>370</v>
      </c>
      <c r="K112" s="248" t="s">
        <v>33</v>
      </c>
    </row>
    <row r="113" spans="1:12">
      <c r="B113" s="69">
        <v>21</v>
      </c>
      <c r="C113" s="67" t="s">
        <v>573</v>
      </c>
      <c r="D113" s="68"/>
      <c r="E113" s="68"/>
      <c r="F113" s="68"/>
      <c r="G113" s="68"/>
      <c r="H113" s="71">
        <v>203</v>
      </c>
      <c r="I113" s="70">
        <v>13.80952380952381</v>
      </c>
      <c r="J113" s="70">
        <v>13.21</v>
      </c>
      <c r="K113" s="198">
        <v>2.3115999999999999</v>
      </c>
    </row>
    <row r="114" spans="1:12">
      <c r="B114" s="75">
        <v>55</v>
      </c>
      <c r="C114" s="73" t="s">
        <v>666</v>
      </c>
      <c r="D114" s="74"/>
      <c r="E114" s="74"/>
      <c r="F114" s="74"/>
      <c r="G114" s="74"/>
      <c r="H114" s="77">
        <v>133</v>
      </c>
      <c r="I114" s="76">
        <v>9.0476190476190474</v>
      </c>
      <c r="J114" s="76">
        <v>8.83</v>
      </c>
      <c r="K114" s="108">
        <v>0.73870000000000002</v>
      </c>
    </row>
    <row r="115" spans="1:12">
      <c r="A115" t="s">
        <v>259</v>
      </c>
      <c r="B115" s="75">
        <v>310</v>
      </c>
      <c r="C115" s="67" t="s">
        <v>732</v>
      </c>
      <c r="D115" s="68"/>
      <c r="E115" s="68"/>
      <c r="F115" s="68"/>
      <c r="G115" s="68"/>
      <c r="H115" s="257">
        <v>71</v>
      </c>
      <c r="I115" s="76">
        <v>4.8299319727891152</v>
      </c>
      <c r="J115" s="81">
        <v>5.2</v>
      </c>
      <c r="K115" s="199">
        <v>0.9395</v>
      </c>
    </row>
    <row r="116" spans="1:12">
      <c r="B116" s="72">
        <v>58</v>
      </c>
      <c r="C116" s="84" t="s">
        <v>606</v>
      </c>
      <c r="D116" s="66"/>
      <c r="E116" s="66"/>
      <c r="F116" s="66"/>
      <c r="G116" s="66"/>
      <c r="H116" s="77">
        <v>57</v>
      </c>
      <c r="I116" s="78">
        <v>3.8775510204081631</v>
      </c>
      <c r="J116" s="76">
        <v>6.12</v>
      </c>
      <c r="K116" s="200">
        <v>0.66210000000000002</v>
      </c>
    </row>
    <row r="117" spans="1:12" ht="13.5" thickBot="1">
      <c r="B117" s="72">
        <v>24</v>
      </c>
      <c r="C117" s="84" t="s">
        <v>604</v>
      </c>
      <c r="D117" s="82"/>
      <c r="E117" s="82"/>
      <c r="F117" s="82"/>
      <c r="G117" s="82"/>
      <c r="H117" s="77">
        <v>50</v>
      </c>
      <c r="I117" s="107">
        <v>3.4013605442176869</v>
      </c>
      <c r="J117" s="76">
        <v>7.38</v>
      </c>
      <c r="K117" s="108">
        <v>1.1496999999999999</v>
      </c>
    </row>
    <row r="118" spans="1:12" ht="13.5" thickBot="1">
      <c r="B118" s="310" t="s">
        <v>265</v>
      </c>
      <c r="C118" s="90"/>
      <c r="D118" s="90"/>
      <c r="E118" s="90"/>
      <c r="F118" s="90"/>
      <c r="G118" s="90"/>
      <c r="H118" s="314">
        <v>1470</v>
      </c>
      <c r="I118" s="311">
        <v>100</v>
      </c>
      <c r="J118" s="312">
        <v>10.58</v>
      </c>
      <c r="K118" s="313">
        <v>1.3546</v>
      </c>
      <c r="L118" s="360"/>
    </row>
    <row r="119" spans="1:12">
      <c r="B119" s="85"/>
      <c r="C119" s="85"/>
      <c r="D119" s="85"/>
      <c r="E119" s="85"/>
      <c r="F119" s="85"/>
      <c r="G119" s="85"/>
      <c r="I119" s="121"/>
      <c r="J119" s="87"/>
      <c r="K119" s="86"/>
    </row>
    <row r="120" spans="1:12">
      <c r="B120" s="85"/>
      <c r="C120" s="85"/>
      <c r="D120" s="85"/>
      <c r="E120" s="85"/>
      <c r="F120" s="85"/>
      <c r="G120" s="85"/>
      <c r="I120" s="121"/>
      <c r="J120" s="87"/>
      <c r="K120" s="86"/>
    </row>
    <row r="121" spans="1:12">
      <c r="B121" s="85"/>
      <c r="C121" s="85"/>
      <c r="D121" s="85"/>
      <c r="E121" s="85"/>
      <c r="F121" s="85"/>
      <c r="G121" s="85"/>
      <c r="I121" s="121"/>
      <c r="J121" s="87"/>
      <c r="K121" s="86"/>
    </row>
    <row r="122" spans="1:12">
      <c r="B122" s="85"/>
      <c r="C122" s="85"/>
      <c r="D122" s="85"/>
      <c r="E122" s="85"/>
      <c r="F122" s="85"/>
      <c r="G122" s="85"/>
      <c r="I122" s="121"/>
      <c r="J122" s="87"/>
      <c r="K122" s="86"/>
    </row>
    <row r="123" spans="1:12" ht="13.5" thickBot="1">
      <c r="B123" s="85"/>
      <c r="C123" s="85"/>
      <c r="D123" s="85"/>
      <c r="E123" s="85"/>
      <c r="F123" s="85"/>
      <c r="G123" s="85"/>
      <c r="I123" s="121"/>
      <c r="J123" s="87"/>
      <c r="K123" s="86"/>
    </row>
    <row r="124" spans="1:12" ht="13.5" thickBot="1">
      <c r="B124" s="462" t="s">
        <v>164</v>
      </c>
      <c r="C124" s="463"/>
      <c r="D124" s="464"/>
      <c r="F124" s="259">
        <v>2019</v>
      </c>
      <c r="G124" s="91"/>
      <c r="H124" s="89"/>
      <c r="I124" s="86"/>
      <c r="J124" s="87"/>
      <c r="K124" s="86"/>
    </row>
    <row r="125" spans="1:12">
      <c r="F125" s="260"/>
      <c r="G125" s="91"/>
      <c r="H125" s="89"/>
      <c r="I125" s="86"/>
      <c r="J125" s="87"/>
      <c r="K125" s="86"/>
    </row>
    <row r="126" spans="1:12" ht="13.5" thickBot="1">
      <c r="B126" s="104"/>
      <c r="C126" s="105"/>
      <c r="D126" s="106"/>
      <c r="E126" s="91"/>
      <c r="F126" s="91"/>
      <c r="G126" s="91"/>
      <c r="H126" s="89"/>
      <c r="I126" s="86"/>
      <c r="J126" s="87"/>
      <c r="K126" s="86"/>
    </row>
    <row r="127" spans="1:12">
      <c r="B127" s="57" t="s">
        <v>386</v>
      </c>
      <c r="C127" s="58"/>
      <c r="D127" s="59"/>
      <c r="F127" s="267" t="s">
        <v>376</v>
      </c>
      <c r="I127" s="151"/>
      <c r="J127" s="151"/>
      <c r="K127" s="151"/>
    </row>
    <row r="128" spans="1:12">
      <c r="B128" s="60" t="s">
        <v>250</v>
      </c>
      <c r="C128" s="25"/>
      <c r="D128" s="61"/>
      <c r="F128" s="251">
        <v>2345</v>
      </c>
      <c r="I128" s="151"/>
      <c r="J128" s="151"/>
      <c r="K128" s="151"/>
    </row>
    <row r="129" spans="2:11">
      <c r="B129" s="60" t="s">
        <v>359</v>
      </c>
      <c r="C129" s="25"/>
      <c r="D129" s="61"/>
      <c r="F129" s="268" t="s">
        <v>376</v>
      </c>
      <c r="I129" s="151"/>
      <c r="J129" s="151"/>
      <c r="K129" s="151"/>
    </row>
    <row r="130" spans="2:11">
      <c r="B130" s="60" t="s">
        <v>163</v>
      </c>
      <c r="C130" s="25"/>
      <c r="D130" s="61"/>
      <c r="F130" s="269">
        <v>5.4</v>
      </c>
      <c r="I130" s="151"/>
      <c r="J130" s="151"/>
      <c r="K130" s="151"/>
    </row>
    <row r="131" spans="2:11">
      <c r="B131" s="60" t="s">
        <v>360</v>
      </c>
      <c r="C131" s="25"/>
      <c r="D131" s="61"/>
      <c r="F131" s="253">
        <v>5519</v>
      </c>
      <c r="I131" s="151"/>
      <c r="J131" s="151"/>
      <c r="K131" s="151"/>
    </row>
    <row r="132" spans="2:11">
      <c r="B132" s="60" t="s">
        <v>361</v>
      </c>
      <c r="C132" s="25"/>
      <c r="D132" s="61"/>
      <c r="F132" s="253">
        <v>16407</v>
      </c>
      <c r="I132" s="151"/>
      <c r="J132" s="151"/>
      <c r="K132" s="151"/>
    </row>
    <row r="133" spans="2:11">
      <c r="B133" s="60" t="s">
        <v>362</v>
      </c>
      <c r="C133" s="25"/>
      <c r="D133" s="61"/>
      <c r="F133" s="253">
        <f>SUM(F131:F132)</f>
        <v>21926</v>
      </c>
      <c r="I133" s="151"/>
      <c r="J133" s="151"/>
      <c r="K133" s="151"/>
    </row>
    <row r="134" spans="2:11">
      <c r="B134" s="60" t="s">
        <v>363</v>
      </c>
      <c r="C134" s="25"/>
      <c r="D134" s="61"/>
      <c r="F134" s="254">
        <f>F132/F131</f>
        <v>2.9728211632542125</v>
      </c>
      <c r="I134" s="151"/>
      <c r="J134" s="151"/>
      <c r="K134" s="151"/>
    </row>
    <row r="135" spans="2:11">
      <c r="B135" s="60" t="s">
        <v>385</v>
      </c>
      <c r="C135" s="25"/>
      <c r="D135" s="61"/>
      <c r="F135" s="269">
        <v>832</v>
      </c>
      <c r="I135" s="151"/>
      <c r="J135" s="151"/>
      <c r="K135" s="151"/>
    </row>
    <row r="136" spans="2:11">
      <c r="B136" s="60" t="s">
        <v>382</v>
      </c>
      <c r="C136" s="25"/>
      <c r="D136" s="61"/>
      <c r="F136" s="269">
        <v>293</v>
      </c>
      <c r="I136" s="151"/>
      <c r="J136" s="151"/>
      <c r="K136" s="151"/>
    </row>
    <row r="137" spans="2:11">
      <c r="B137" s="60" t="s">
        <v>383</v>
      </c>
      <c r="C137" s="25"/>
      <c r="D137" s="61"/>
      <c r="F137" s="251">
        <f>SUM(F135:F136)</f>
        <v>1125</v>
      </c>
      <c r="I137" s="151"/>
      <c r="J137" s="151"/>
      <c r="K137" s="151"/>
    </row>
    <row r="138" spans="2:11" ht="13.5" thickBot="1">
      <c r="B138" s="62" t="s">
        <v>323</v>
      </c>
      <c r="C138" s="63"/>
      <c r="D138" s="64"/>
      <c r="F138" s="270">
        <v>3763</v>
      </c>
      <c r="I138" s="151"/>
      <c r="J138" s="151"/>
      <c r="K138" s="151"/>
    </row>
    <row r="139" spans="2:11">
      <c r="B139" s="25"/>
      <c r="C139" s="25"/>
      <c r="D139" s="25"/>
      <c r="E139" s="25"/>
      <c r="F139" s="25"/>
      <c r="G139" s="25"/>
      <c r="I139" s="151"/>
      <c r="J139" s="151"/>
      <c r="K139" s="151"/>
    </row>
    <row r="140" spans="2:11">
      <c r="B140" s="25" t="s">
        <v>389</v>
      </c>
      <c r="C140" s="25"/>
      <c r="D140" s="25"/>
      <c r="E140" s="25"/>
      <c r="F140" s="25"/>
      <c r="G140" s="25"/>
      <c r="I140" s="151"/>
      <c r="J140" s="151"/>
      <c r="K140" s="151"/>
    </row>
    <row r="141" spans="2:11">
      <c r="B141" s="25" t="s">
        <v>390</v>
      </c>
      <c r="C141" s="25"/>
      <c r="D141" s="25"/>
      <c r="E141" s="25"/>
      <c r="F141" s="25"/>
      <c r="G141" s="25"/>
      <c r="I141" s="151"/>
      <c r="J141" s="151"/>
      <c r="K141" s="151"/>
    </row>
    <row r="142" spans="2:11">
      <c r="B142" s="25"/>
      <c r="C142" s="25"/>
      <c r="D142" s="25"/>
      <c r="E142" s="25"/>
      <c r="F142" s="25"/>
      <c r="G142" s="25"/>
      <c r="I142" s="151"/>
      <c r="J142" s="151"/>
      <c r="K142" s="151"/>
    </row>
    <row r="143" spans="2:11" ht="13.5" thickBot="1">
      <c r="C143" s="123"/>
      <c r="D143" s="123"/>
      <c r="E143" s="123"/>
      <c r="F143" s="123"/>
      <c r="G143" s="123"/>
      <c r="I143" s="151"/>
      <c r="J143" s="151"/>
      <c r="K143" s="151"/>
    </row>
    <row r="144" spans="2:11" ht="13.5" thickBot="1">
      <c r="B144" s="243" t="s">
        <v>366</v>
      </c>
      <c r="C144" s="244" t="s">
        <v>367</v>
      </c>
      <c r="D144" s="245"/>
      <c r="E144" s="245"/>
      <c r="F144" s="245"/>
      <c r="G144" s="245"/>
      <c r="H144" s="247" t="s">
        <v>368</v>
      </c>
      <c r="I144" s="246" t="s">
        <v>369</v>
      </c>
      <c r="J144" s="247" t="s">
        <v>370</v>
      </c>
      <c r="K144" s="248" t="s">
        <v>33</v>
      </c>
    </row>
    <row r="145" spans="2:12">
      <c r="B145" s="69">
        <v>225</v>
      </c>
      <c r="C145" s="67" t="s">
        <v>574</v>
      </c>
      <c r="D145" s="68"/>
      <c r="E145" s="68"/>
      <c r="F145" s="68"/>
      <c r="G145" s="68"/>
      <c r="H145" s="257">
        <v>128</v>
      </c>
      <c r="I145" s="70">
        <v>5.5267702936096716</v>
      </c>
      <c r="J145" s="70">
        <v>3.61</v>
      </c>
      <c r="K145" s="198">
        <v>0.77280000000000004</v>
      </c>
    </row>
    <row r="146" spans="2:12">
      <c r="B146" s="75">
        <v>138</v>
      </c>
      <c r="C146" s="73" t="s">
        <v>609</v>
      </c>
      <c r="D146" s="74"/>
      <c r="E146" s="74"/>
      <c r="F146" s="74"/>
      <c r="G146" s="74"/>
      <c r="H146" s="77">
        <v>119</v>
      </c>
      <c r="I146" s="76">
        <v>5.138169257340242</v>
      </c>
      <c r="J146" s="76">
        <v>3.97</v>
      </c>
      <c r="K146" s="108">
        <v>0.32369999999999999</v>
      </c>
    </row>
    <row r="147" spans="2:12">
      <c r="B147" s="75">
        <v>144</v>
      </c>
      <c r="C147" s="67" t="s">
        <v>608</v>
      </c>
      <c r="D147" s="68"/>
      <c r="E147" s="68"/>
      <c r="F147" s="68"/>
      <c r="G147" s="68"/>
      <c r="H147" s="257">
        <v>107</v>
      </c>
      <c r="I147" s="76">
        <v>4.6200345423143352</v>
      </c>
      <c r="J147" s="81">
        <v>3.5</v>
      </c>
      <c r="K147" s="199">
        <v>0.52229999999999999</v>
      </c>
    </row>
    <row r="148" spans="2:12">
      <c r="B148" s="72">
        <v>53</v>
      </c>
      <c r="C148" s="84" t="s">
        <v>607</v>
      </c>
      <c r="D148" s="66"/>
      <c r="E148" s="66"/>
      <c r="F148" s="66"/>
      <c r="G148" s="66"/>
      <c r="H148" s="83">
        <v>85</v>
      </c>
      <c r="I148" s="78">
        <v>3.6701208981001727</v>
      </c>
      <c r="J148" s="76">
        <v>3.71</v>
      </c>
      <c r="K148" s="200">
        <v>0.55679999999999996</v>
      </c>
    </row>
    <row r="149" spans="2:12" ht="13.5" thickBot="1">
      <c r="B149" s="72">
        <v>139</v>
      </c>
      <c r="C149" s="84" t="s">
        <v>610</v>
      </c>
      <c r="D149" s="82"/>
      <c r="E149" s="82"/>
      <c r="F149" s="82"/>
      <c r="G149" s="82"/>
      <c r="H149" s="361">
        <v>64</v>
      </c>
      <c r="I149" s="107">
        <v>2.7633851468048358</v>
      </c>
      <c r="J149" s="76">
        <v>5.05</v>
      </c>
      <c r="K149" s="108">
        <v>0.54249999999999998</v>
      </c>
    </row>
    <row r="150" spans="2:12" ht="13.5" thickBot="1">
      <c r="B150" s="310" t="s">
        <v>265</v>
      </c>
      <c r="C150" s="90"/>
      <c r="D150" s="90"/>
      <c r="E150" s="90"/>
      <c r="F150" s="90"/>
      <c r="G150" s="90"/>
      <c r="H150" s="362">
        <v>2316</v>
      </c>
      <c r="I150" s="311">
        <v>100</v>
      </c>
      <c r="J150" s="312">
        <v>5.44</v>
      </c>
      <c r="K150" s="313">
        <v>0.77610000000000001</v>
      </c>
      <c r="L150" s="360"/>
    </row>
    <row r="151" spans="2:12">
      <c r="B151" s="85"/>
      <c r="C151" s="85"/>
      <c r="D151" s="85"/>
      <c r="E151" s="85"/>
      <c r="F151" s="85"/>
      <c r="G151" s="85"/>
      <c r="I151" s="121"/>
      <c r="J151" s="87"/>
      <c r="K151" s="86"/>
    </row>
    <row r="152" spans="2:12">
      <c r="B152" s="85"/>
      <c r="C152" s="85"/>
      <c r="D152" s="85"/>
      <c r="E152" s="85"/>
      <c r="F152" s="85"/>
      <c r="G152" s="85"/>
      <c r="I152" s="121"/>
      <c r="J152" s="87"/>
      <c r="K152" s="86"/>
    </row>
    <row r="153" spans="2:12">
      <c r="B153" s="85"/>
      <c r="C153" s="85"/>
      <c r="D153" s="85"/>
      <c r="E153" s="85"/>
      <c r="F153" s="85"/>
      <c r="G153" s="85"/>
      <c r="I153" s="121"/>
      <c r="J153" s="87"/>
      <c r="K153" s="86"/>
    </row>
    <row r="154" spans="2:12">
      <c r="B154" s="85"/>
      <c r="C154" s="85"/>
      <c r="D154" s="85"/>
      <c r="E154" s="85"/>
      <c r="F154" s="85"/>
      <c r="G154" s="85"/>
      <c r="I154" s="121"/>
      <c r="J154" s="87"/>
      <c r="K154" s="86"/>
    </row>
    <row r="155" spans="2:12" ht="13.5" thickBot="1">
      <c r="B155" s="85"/>
      <c r="C155" s="85"/>
      <c r="D155" s="85"/>
      <c r="E155" s="85"/>
      <c r="F155" s="85"/>
      <c r="G155" s="85"/>
      <c r="I155" s="121"/>
      <c r="J155" s="87"/>
      <c r="K155" s="86"/>
    </row>
    <row r="156" spans="2:12" ht="13.5" thickBot="1">
      <c r="B156" s="465" t="s">
        <v>164</v>
      </c>
      <c r="C156" s="466"/>
      <c r="D156" s="467"/>
      <c r="F156" s="259">
        <v>2019</v>
      </c>
    </row>
    <row r="157" spans="2:12" ht="13.5" thickBot="1">
      <c r="B157" s="459" t="s">
        <v>173</v>
      </c>
      <c r="C157" s="460"/>
      <c r="D157" s="461"/>
      <c r="F157" s="260"/>
    </row>
    <row r="158" spans="2:12" ht="13.5" thickBot="1"/>
    <row r="159" spans="2:12">
      <c r="B159" s="57" t="s">
        <v>386</v>
      </c>
      <c r="C159" s="58"/>
      <c r="D159" s="59"/>
      <c r="F159" s="271" t="s">
        <v>376</v>
      </c>
    </row>
    <row r="160" spans="2:12">
      <c r="B160" s="60" t="s">
        <v>250</v>
      </c>
      <c r="C160" s="25"/>
      <c r="D160" s="61"/>
      <c r="F160" s="262">
        <v>1113</v>
      </c>
    </row>
    <row r="161" spans="2:7">
      <c r="B161" s="60" t="s">
        <v>359</v>
      </c>
      <c r="C161" s="25"/>
      <c r="D161" s="61"/>
      <c r="F161" s="268" t="s">
        <v>376</v>
      </c>
    </row>
    <row r="162" spans="2:7">
      <c r="B162" s="60" t="s">
        <v>163</v>
      </c>
      <c r="C162" s="25"/>
      <c r="D162" s="61"/>
      <c r="F162" s="263">
        <v>4.5</v>
      </c>
    </row>
    <row r="163" spans="2:7">
      <c r="B163" s="60" t="s">
        <v>360</v>
      </c>
      <c r="C163" s="25"/>
      <c r="D163" s="61"/>
      <c r="F163" s="262">
        <v>3690</v>
      </c>
    </row>
    <row r="164" spans="2:7">
      <c r="B164" s="60" t="s">
        <v>361</v>
      </c>
      <c r="C164" s="25"/>
      <c r="D164" s="61"/>
      <c r="F164" s="262">
        <v>11518</v>
      </c>
    </row>
    <row r="165" spans="2:7">
      <c r="B165" s="60" t="s">
        <v>362</v>
      </c>
      <c r="C165" s="25"/>
      <c r="D165" s="61"/>
      <c r="F165" s="262">
        <f>F163+F164</f>
        <v>15208</v>
      </c>
    </row>
    <row r="166" spans="2:7">
      <c r="B166" s="60" t="s">
        <v>363</v>
      </c>
      <c r="C166" s="25"/>
      <c r="D166" s="61"/>
      <c r="F166" s="263">
        <f>F164/F163</f>
        <v>3.1214092140921408</v>
      </c>
    </row>
    <row r="167" spans="2:7">
      <c r="B167" s="60" t="s">
        <v>364</v>
      </c>
      <c r="C167" s="25"/>
      <c r="D167" s="61"/>
      <c r="F167" s="263">
        <v>91.2</v>
      </c>
    </row>
    <row r="168" spans="2:7" ht="13.5" thickBot="1">
      <c r="B168" s="62" t="s">
        <v>323</v>
      </c>
      <c r="C168" s="63"/>
      <c r="D168" s="64"/>
      <c r="F168" s="256">
        <v>2886</v>
      </c>
      <c r="G168" s="65"/>
    </row>
    <row r="169" spans="2:7">
      <c r="G169" s="65"/>
    </row>
    <row r="170" spans="2:7" ht="13.5" thickBot="1">
      <c r="G170" s="65"/>
    </row>
    <row r="171" spans="2:7" ht="13.5" thickBot="1">
      <c r="B171" s="465" t="s">
        <v>164</v>
      </c>
      <c r="C171" s="466"/>
      <c r="D171" s="467"/>
      <c r="F171" s="259">
        <v>2019</v>
      </c>
      <c r="G171" s="65"/>
    </row>
    <row r="172" spans="2:7" ht="13.5" thickBot="1">
      <c r="B172" s="459" t="s">
        <v>174</v>
      </c>
      <c r="C172" s="460"/>
      <c r="D172" s="461"/>
      <c r="F172" s="260"/>
      <c r="G172" s="65"/>
    </row>
    <row r="173" spans="2:7" ht="13.5" thickBot="1">
      <c r="G173" s="65"/>
    </row>
    <row r="174" spans="2:7">
      <c r="B174" s="57" t="s">
        <v>357</v>
      </c>
      <c r="C174" s="58"/>
      <c r="D174" s="59"/>
      <c r="F174" s="267">
        <v>7.8471232876712325</v>
      </c>
      <c r="G174" s="65"/>
    </row>
    <row r="175" spans="2:7">
      <c r="B175" s="60" t="s">
        <v>250</v>
      </c>
      <c r="C175" s="25"/>
      <c r="D175" s="61"/>
      <c r="F175" s="262">
        <v>319</v>
      </c>
      <c r="G175" s="65"/>
    </row>
    <row r="176" spans="2:7">
      <c r="B176" s="60" t="s">
        <v>359</v>
      </c>
      <c r="C176" s="25"/>
      <c r="D176" s="61"/>
      <c r="F176" s="436">
        <v>56.036589623629638</v>
      </c>
      <c r="G176" s="65"/>
    </row>
    <row r="177" spans="2:11">
      <c r="B177" s="60" t="s">
        <v>190</v>
      </c>
      <c r="C177" s="25"/>
      <c r="D177" s="61"/>
      <c r="F177" s="263">
        <v>3.7</v>
      </c>
      <c r="G177" s="65"/>
    </row>
    <row r="178" spans="2:11" ht="13.5" thickBot="1">
      <c r="B178" s="60" t="s">
        <v>323</v>
      </c>
      <c r="C178" s="25"/>
      <c r="D178" s="61"/>
      <c r="F178" s="272">
        <v>269</v>
      </c>
      <c r="G178" s="65"/>
    </row>
    <row r="179" spans="2:11">
      <c r="B179" s="58"/>
      <c r="C179" s="58"/>
      <c r="D179" s="58"/>
      <c r="E179" s="58"/>
      <c r="F179" s="58"/>
      <c r="G179" s="65"/>
    </row>
    <row r="180" spans="2:11">
      <c r="B180" t="s">
        <v>175</v>
      </c>
      <c r="G180" s="65"/>
    </row>
    <row r="181" spans="2:11">
      <c r="G181" s="65"/>
    </row>
    <row r="182" spans="2:11" ht="13.5" thickBot="1"/>
    <row r="183" spans="2:11" ht="13.5" thickBot="1">
      <c r="B183" s="243" t="s">
        <v>366</v>
      </c>
      <c r="C183" s="244" t="s">
        <v>367</v>
      </c>
      <c r="D183" s="245"/>
      <c r="E183" s="245"/>
      <c r="F183" s="245"/>
      <c r="G183" s="245"/>
      <c r="H183" s="247" t="s">
        <v>368</v>
      </c>
      <c r="I183" s="247" t="s">
        <v>369</v>
      </c>
      <c r="J183" s="247" t="s">
        <v>370</v>
      </c>
      <c r="K183" s="248" t="s">
        <v>33</v>
      </c>
    </row>
    <row r="184" spans="2:11">
      <c r="B184" s="334">
        <v>138</v>
      </c>
      <c r="C184" s="335" t="s">
        <v>609</v>
      </c>
      <c r="D184" s="336"/>
      <c r="E184" s="336"/>
      <c r="F184" s="336"/>
      <c r="G184" s="336"/>
      <c r="H184" s="385">
        <v>113</v>
      </c>
      <c r="I184" s="81">
        <v>8.1765557163531106</v>
      </c>
      <c r="J184" s="70">
        <v>3.81</v>
      </c>
      <c r="K184" s="198">
        <v>0.3216</v>
      </c>
    </row>
    <row r="185" spans="2:11">
      <c r="B185" s="337">
        <v>144</v>
      </c>
      <c r="C185" s="338" t="s">
        <v>608</v>
      </c>
      <c r="D185" s="339"/>
      <c r="E185" s="339"/>
      <c r="F185" s="339"/>
      <c r="G185" s="339"/>
      <c r="H185" s="386">
        <v>107</v>
      </c>
      <c r="I185" s="76">
        <v>7.7424023154848047</v>
      </c>
      <c r="J185" s="76">
        <v>3.5</v>
      </c>
      <c r="K185" s="108">
        <v>0.52229999999999999</v>
      </c>
    </row>
    <row r="186" spans="2:11">
      <c r="B186" s="337">
        <v>53</v>
      </c>
      <c r="C186" s="335" t="s">
        <v>607</v>
      </c>
      <c r="D186" s="336"/>
      <c r="E186" s="336"/>
      <c r="F186" s="336"/>
      <c r="G186" s="336"/>
      <c r="H186" s="385">
        <v>85</v>
      </c>
      <c r="I186" s="76">
        <v>6.1505065123010132</v>
      </c>
      <c r="J186" s="81">
        <v>3.71</v>
      </c>
      <c r="K186" s="199">
        <v>0.55679999999999996</v>
      </c>
    </row>
    <row r="187" spans="2:11">
      <c r="B187" s="340">
        <v>139</v>
      </c>
      <c r="C187" s="341" t="s">
        <v>610</v>
      </c>
      <c r="D187" s="342"/>
      <c r="E187" s="342"/>
      <c r="F187" s="342"/>
      <c r="G187" s="342"/>
      <c r="H187" s="387">
        <v>64</v>
      </c>
      <c r="I187" s="76">
        <v>4.630969609261939</v>
      </c>
      <c r="J187" s="76">
        <v>5.05</v>
      </c>
      <c r="K187" s="200">
        <v>0.54249999999999998</v>
      </c>
    </row>
    <row r="188" spans="2:11" ht="13.5" thickBot="1">
      <c r="B188" s="340">
        <v>113</v>
      </c>
      <c r="C188" s="341" t="s">
        <v>636</v>
      </c>
      <c r="D188" s="346"/>
      <c r="E188" s="346"/>
      <c r="F188" s="346"/>
      <c r="G188" s="346"/>
      <c r="H188" s="388">
        <v>48</v>
      </c>
      <c r="I188" s="107">
        <v>3.4732272069464543</v>
      </c>
      <c r="J188" s="76">
        <v>3.4</v>
      </c>
      <c r="K188" s="108">
        <v>0.39069999999999999</v>
      </c>
    </row>
    <row r="189" spans="2:11" ht="13.5" thickBot="1">
      <c r="B189" s="347" t="s">
        <v>265</v>
      </c>
      <c r="C189" s="348"/>
      <c r="D189" s="348"/>
      <c r="E189" s="348"/>
      <c r="F189" s="348"/>
      <c r="G189" s="348"/>
      <c r="H189" s="389">
        <v>1382</v>
      </c>
      <c r="I189" s="333">
        <v>100</v>
      </c>
      <c r="J189" s="312">
        <v>4.46</v>
      </c>
      <c r="K189" s="313">
        <v>0.65990000000000004</v>
      </c>
    </row>
    <row r="190" spans="2:11">
      <c r="I190" s="151"/>
      <c r="J190" s="151"/>
      <c r="K190" s="151"/>
    </row>
    <row r="191" spans="2:11">
      <c r="B191" t="s">
        <v>377</v>
      </c>
      <c r="I191" s="151"/>
      <c r="J191" s="151"/>
      <c r="K191" s="151" t="s">
        <v>259</v>
      </c>
    </row>
    <row r="192" spans="2:11">
      <c r="B192" t="s">
        <v>378</v>
      </c>
      <c r="I192" s="151"/>
      <c r="J192" s="151"/>
      <c r="K192" s="151"/>
    </row>
    <row r="193" spans="2:11">
      <c r="I193" s="151"/>
      <c r="J193" s="151"/>
      <c r="K193" s="151"/>
    </row>
    <row r="194" spans="2:11">
      <c r="I194" s="151"/>
      <c r="J194" s="151"/>
      <c r="K194" s="151"/>
    </row>
    <row r="195" spans="2:11" ht="13.5" thickBot="1">
      <c r="I195" s="151"/>
      <c r="J195" s="151"/>
      <c r="K195" s="151"/>
    </row>
    <row r="196" spans="2:11" ht="13.5" thickBot="1">
      <c r="B196" s="465" t="s">
        <v>164</v>
      </c>
      <c r="C196" s="466"/>
      <c r="D196" s="467"/>
      <c r="F196" s="259">
        <v>2019</v>
      </c>
      <c r="I196" s="151"/>
      <c r="J196" s="151"/>
      <c r="K196" s="151"/>
    </row>
    <row r="197" spans="2:11" ht="13.5" thickBot="1">
      <c r="B197" s="459" t="s">
        <v>176</v>
      </c>
      <c r="C197" s="460"/>
      <c r="D197" s="461"/>
      <c r="F197" s="260"/>
      <c r="I197" s="151"/>
      <c r="J197" s="151"/>
      <c r="K197" s="151"/>
    </row>
    <row r="198" spans="2:11" ht="13.5" thickBot="1">
      <c r="I198" s="151"/>
      <c r="J198" s="151"/>
      <c r="K198" s="151"/>
    </row>
    <row r="199" spans="2:11">
      <c r="B199" s="57" t="s">
        <v>357</v>
      </c>
      <c r="C199" s="58"/>
      <c r="D199" s="59"/>
      <c r="F199" s="273">
        <v>32</v>
      </c>
      <c r="I199" s="151"/>
      <c r="J199" s="151"/>
      <c r="K199" s="151"/>
    </row>
    <row r="200" spans="2:11">
      <c r="B200" s="60" t="s">
        <v>250</v>
      </c>
      <c r="C200" s="25"/>
      <c r="D200" s="61"/>
      <c r="F200" s="253">
        <v>425</v>
      </c>
      <c r="I200" s="151"/>
      <c r="J200" s="151"/>
      <c r="K200" s="151"/>
    </row>
    <row r="201" spans="2:11">
      <c r="B201" s="60" t="s">
        <v>359</v>
      </c>
      <c r="C201" s="25"/>
      <c r="D201" s="61"/>
      <c r="F201" s="252">
        <v>37.782534246575345</v>
      </c>
      <c r="I201" s="151"/>
      <c r="J201" s="151"/>
      <c r="K201" s="151"/>
    </row>
    <row r="202" spans="2:11">
      <c r="B202" s="60" t="s">
        <v>163</v>
      </c>
      <c r="C202" s="25"/>
      <c r="D202" s="61"/>
      <c r="F202" s="252">
        <v>10.4</v>
      </c>
      <c r="I202" s="151"/>
      <c r="J202" s="151"/>
      <c r="K202" s="151"/>
    </row>
    <row r="203" spans="2:11">
      <c r="B203" s="60" t="s">
        <v>360</v>
      </c>
      <c r="C203" s="25"/>
      <c r="D203" s="61"/>
      <c r="E203" s="255"/>
      <c r="F203" s="262">
        <v>0</v>
      </c>
      <c r="I203" s="151"/>
      <c r="J203" s="151"/>
      <c r="K203" s="151"/>
    </row>
    <row r="204" spans="2:11">
      <c r="B204" s="60" t="s">
        <v>361</v>
      </c>
      <c r="C204" s="25"/>
      <c r="D204" s="61"/>
      <c r="F204" s="262">
        <v>617</v>
      </c>
      <c r="I204" s="151"/>
      <c r="J204" s="151"/>
      <c r="K204" s="151"/>
    </row>
    <row r="205" spans="2:11" ht="13.5" thickBot="1">
      <c r="B205" s="62" t="s">
        <v>362</v>
      </c>
      <c r="C205" s="63"/>
      <c r="D205" s="64"/>
      <c r="F205" s="272">
        <f>SUM(F203:F204)</f>
        <v>617</v>
      </c>
      <c r="I205" s="151"/>
      <c r="J205" s="151"/>
      <c r="K205" s="151"/>
    </row>
    <row r="206" spans="2:11">
      <c r="B206" s="25"/>
      <c r="C206" s="25"/>
      <c r="D206" s="25"/>
      <c r="E206" s="25"/>
      <c r="F206" s="25"/>
      <c r="G206" s="25"/>
      <c r="I206" s="151"/>
      <c r="J206" s="151"/>
      <c r="K206" s="151"/>
    </row>
    <row r="207" spans="2:11">
      <c r="B207" s="25"/>
      <c r="C207" s="25"/>
      <c r="D207" s="25"/>
      <c r="E207" s="25"/>
      <c r="F207" s="25"/>
      <c r="G207" s="25"/>
      <c r="H207" s="308"/>
      <c r="I207" s="151"/>
      <c r="J207" s="151"/>
      <c r="K207" s="151"/>
    </row>
    <row r="208" spans="2:11" ht="13.5" thickBot="1">
      <c r="I208" s="151"/>
      <c r="J208" s="151"/>
      <c r="K208" s="151"/>
    </row>
    <row r="209" spans="2:12" ht="13.5" thickBot="1">
      <c r="B209" s="243" t="s">
        <v>366</v>
      </c>
      <c r="C209" s="244" t="s">
        <v>367</v>
      </c>
      <c r="D209" s="245"/>
      <c r="E209" s="245"/>
      <c r="F209" s="245"/>
      <c r="G209" s="245"/>
      <c r="H209" s="247" t="s">
        <v>368</v>
      </c>
      <c r="I209" s="246" t="s">
        <v>369</v>
      </c>
      <c r="J209" s="247" t="s">
        <v>370</v>
      </c>
      <c r="K209" s="248" t="s">
        <v>33</v>
      </c>
    </row>
    <row r="210" spans="2:12">
      <c r="B210" s="69">
        <v>640</v>
      </c>
      <c r="C210" s="67" t="s">
        <v>611</v>
      </c>
      <c r="D210" s="68"/>
      <c r="E210" s="68"/>
      <c r="F210" s="68"/>
      <c r="G210" s="68"/>
      <c r="H210" s="71">
        <v>49</v>
      </c>
      <c r="I210" s="70">
        <v>11.694510739856803</v>
      </c>
      <c r="J210" s="70">
        <v>4.76</v>
      </c>
      <c r="K210" s="198">
        <v>0.18990000000000001</v>
      </c>
    </row>
    <row r="211" spans="2:12">
      <c r="B211" s="75">
        <v>626</v>
      </c>
      <c r="C211" s="73" t="s">
        <v>613</v>
      </c>
      <c r="D211" s="74"/>
      <c r="E211" s="74"/>
      <c r="F211" s="74"/>
      <c r="G211" s="74"/>
      <c r="H211" s="77">
        <v>25</v>
      </c>
      <c r="I211" s="76">
        <v>5.9665871121718377</v>
      </c>
      <c r="J211" s="76">
        <v>8.84</v>
      </c>
      <c r="K211" s="108">
        <v>0.43340000000000001</v>
      </c>
    </row>
    <row r="212" spans="2:12">
      <c r="B212" s="75">
        <v>639</v>
      </c>
      <c r="C212" s="67" t="s">
        <v>612</v>
      </c>
      <c r="D212" s="68"/>
      <c r="E212" s="68"/>
      <c r="F212" s="68"/>
      <c r="G212" s="68"/>
      <c r="H212" s="257">
        <v>24</v>
      </c>
      <c r="I212" s="76">
        <v>5.7279236276849641</v>
      </c>
      <c r="J212" s="81">
        <v>10</v>
      </c>
      <c r="K212" s="199">
        <v>0.72570000000000001</v>
      </c>
    </row>
    <row r="213" spans="2:12">
      <c r="B213" s="72">
        <v>614</v>
      </c>
      <c r="C213" s="84" t="s">
        <v>614</v>
      </c>
      <c r="D213" s="66"/>
      <c r="E213" s="66"/>
      <c r="F213" s="66"/>
      <c r="G213" s="66"/>
      <c r="H213" s="77">
        <v>18</v>
      </c>
      <c r="I213" s="78">
        <v>4.2959427207637235</v>
      </c>
      <c r="J213" s="76">
        <v>20.11</v>
      </c>
      <c r="K213" s="200">
        <v>1.7956000000000001</v>
      </c>
    </row>
    <row r="214" spans="2:12" ht="13.5" thickBot="1">
      <c r="B214" s="72">
        <v>143</v>
      </c>
      <c r="C214" s="84" t="s">
        <v>621</v>
      </c>
      <c r="D214" s="82"/>
      <c r="E214" s="82"/>
      <c r="F214" s="82"/>
      <c r="G214" s="82"/>
      <c r="H214" s="77">
        <v>15</v>
      </c>
      <c r="I214" s="107">
        <v>3.5799522673031028</v>
      </c>
      <c r="J214" s="76">
        <v>3.47</v>
      </c>
      <c r="K214" s="108">
        <v>0.5575</v>
      </c>
    </row>
    <row r="215" spans="2:12" ht="13.5" thickBot="1">
      <c r="B215" s="310" t="s">
        <v>265</v>
      </c>
      <c r="C215" s="90"/>
      <c r="D215" s="90"/>
      <c r="E215" s="90"/>
      <c r="F215" s="90"/>
      <c r="G215" s="90"/>
      <c r="H215" s="314">
        <v>419</v>
      </c>
      <c r="I215" s="311">
        <v>100</v>
      </c>
      <c r="J215" s="312">
        <v>10.4</v>
      </c>
      <c r="K215" s="313">
        <v>1.1808000000000001</v>
      </c>
      <c r="L215" s="360"/>
    </row>
    <row r="216" spans="2:12">
      <c r="B216" s="85"/>
      <c r="C216" s="85"/>
      <c r="D216" s="85"/>
      <c r="E216" s="85"/>
      <c r="F216" s="85"/>
      <c r="G216" s="85"/>
      <c r="I216" s="87"/>
      <c r="J216" s="89"/>
      <c r="K216" s="87"/>
    </row>
    <row r="217" spans="2:12">
      <c r="B217" s="85" t="s">
        <v>86</v>
      </c>
      <c r="C217" s="85"/>
      <c r="D217" s="85"/>
      <c r="E217" s="85"/>
      <c r="F217" s="85"/>
      <c r="G217" s="85"/>
      <c r="I217" s="87"/>
      <c r="J217" s="89"/>
      <c r="K217" s="87"/>
    </row>
    <row r="218" spans="2:12">
      <c r="B218" s="85"/>
      <c r="C218" s="85"/>
      <c r="D218" s="85"/>
      <c r="E218" s="85"/>
      <c r="F218" s="85"/>
      <c r="G218" s="85"/>
      <c r="I218" s="87"/>
      <c r="J218" s="89"/>
      <c r="K218" s="87"/>
    </row>
    <row r="219" spans="2:12">
      <c r="B219" s="85"/>
      <c r="C219" s="85"/>
      <c r="D219" s="85"/>
      <c r="E219" s="85"/>
      <c r="F219" s="85"/>
      <c r="G219" s="85"/>
      <c r="I219" s="87"/>
      <c r="J219" s="89"/>
      <c r="K219" s="87"/>
    </row>
    <row r="220" spans="2:12" ht="13.5" thickBot="1">
      <c r="B220" s="85"/>
      <c r="C220" s="85"/>
      <c r="D220" s="85"/>
      <c r="E220" s="85"/>
      <c r="F220" s="85"/>
      <c r="G220" s="85"/>
      <c r="I220" s="87"/>
      <c r="J220" s="86"/>
      <c r="K220" s="151"/>
    </row>
    <row r="221" spans="2:12" ht="13.5" thickBot="1">
      <c r="B221" s="465" t="s">
        <v>164</v>
      </c>
      <c r="C221" s="466"/>
      <c r="D221" s="467"/>
      <c r="F221" s="259">
        <v>2019</v>
      </c>
      <c r="G221" s="91"/>
      <c r="H221" s="89"/>
      <c r="I221" s="86"/>
      <c r="J221" s="87"/>
      <c r="K221" s="86"/>
    </row>
    <row r="222" spans="2:12" ht="13.5" thickBot="1">
      <c r="B222" s="475" t="s">
        <v>184</v>
      </c>
      <c r="C222" s="476"/>
      <c r="D222" s="477"/>
      <c r="F222" s="260"/>
      <c r="G222" s="91"/>
      <c r="H222" s="89"/>
      <c r="I222" s="86"/>
      <c r="J222" s="87"/>
      <c r="K222" s="86"/>
    </row>
    <row r="223" spans="2:12" ht="13.5" thickBot="1">
      <c r="B223" s="104"/>
      <c r="C223" s="105"/>
      <c r="D223" s="106"/>
      <c r="E223" s="91"/>
      <c r="G223" s="91"/>
      <c r="H223" s="89"/>
      <c r="I223" s="86"/>
      <c r="J223" s="87"/>
      <c r="K223" s="86"/>
    </row>
    <row r="224" spans="2:12">
      <c r="B224" s="57" t="s">
        <v>357</v>
      </c>
      <c r="C224" s="58"/>
      <c r="D224" s="59"/>
      <c r="F224" s="271" t="s">
        <v>376</v>
      </c>
      <c r="I224" s="151"/>
      <c r="J224" s="151"/>
      <c r="K224" s="151"/>
    </row>
    <row r="225" spans="2:11">
      <c r="B225" s="60" t="s">
        <v>250</v>
      </c>
      <c r="C225" s="25"/>
      <c r="D225" s="61"/>
      <c r="F225" s="269">
        <v>488</v>
      </c>
      <c r="I225" s="151"/>
      <c r="J225" s="151"/>
      <c r="K225" s="151"/>
    </row>
    <row r="226" spans="2:11">
      <c r="B226" s="60" t="s">
        <v>359</v>
      </c>
      <c r="C226" s="25"/>
      <c r="D226" s="61"/>
      <c r="F226" s="268" t="s">
        <v>376</v>
      </c>
      <c r="I226" s="151"/>
      <c r="J226" s="151"/>
      <c r="K226" s="151"/>
    </row>
    <row r="227" spans="2:11">
      <c r="B227" s="60" t="s">
        <v>163</v>
      </c>
      <c r="C227" s="25"/>
      <c r="D227" s="61"/>
      <c r="F227" s="399">
        <v>4</v>
      </c>
      <c r="I227" s="151"/>
      <c r="J227" s="151"/>
      <c r="K227" s="151"/>
    </row>
    <row r="228" spans="2:11">
      <c r="B228" s="60" t="s">
        <v>360</v>
      </c>
      <c r="C228" s="25"/>
      <c r="D228" s="61"/>
      <c r="F228" s="253">
        <v>1445</v>
      </c>
      <c r="I228" s="151"/>
      <c r="J228" s="151"/>
      <c r="K228" s="151"/>
    </row>
    <row r="229" spans="2:11">
      <c r="B229" s="60" t="s">
        <v>361</v>
      </c>
      <c r="C229" s="25"/>
      <c r="D229" s="61"/>
      <c r="F229" s="253">
        <v>4108</v>
      </c>
      <c r="I229" s="151"/>
      <c r="J229" s="151"/>
      <c r="K229" s="151"/>
    </row>
    <row r="230" spans="2:11">
      <c r="B230" s="60" t="s">
        <v>362</v>
      </c>
      <c r="C230" s="25"/>
      <c r="D230" s="61"/>
      <c r="F230" s="253">
        <f>SUM(F228:F229)</f>
        <v>5553</v>
      </c>
      <c r="I230" s="151"/>
      <c r="J230" s="151"/>
      <c r="K230" s="151"/>
    </row>
    <row r="231" spans="2:11">
      <c r="B231" s="60" t="s">
        <v>363</v>
      </c>
      <c r="C231" s="25"/>
      <c r="D231" s="61"/>
      <c r="F231" s="254">
        <f>F229/F228</f>
        <v>2.8429065743944637</v>
      </c>
      <c r="I231" s="151"/>
      <c r="J231" s="151"/>
      <c r="K231" s="151"/>
    </row>
    <row r="232" spans="2:11">
      <c r="B232" s="60" t="s">
        <v>385</v>
      </c>
      <c r="C232" s="25"/>
      <c r="D232" s="61"/>
      <c r="F232" s="253">
        <v>832</v>
      </c>
      <c r="I232" s="151"/>
      <c r="J232" s="151"/>
      <c r="K232" s="151"/>
    </row>
    <row r="233" spans="2:11">
      <c r="B233" s="60" t="s">
        <v>382</v>
      </c>
      <c r="C233" s="25"/>
      <c r="D233" s="61"/>
      <c r="F233" s="269">
        <v>293</v>
      </c>
      <c r="I233" s="151"/>
      <c r="J233" s="151"/>
      <c r="K233" s="151"/>
    </row>
    <row r="234" spans="2:11">
      <c r="B234" s="60" t="s">
        <v>383</v>
      </c>
      <c r="C234" s="25"/>
      <c r="D234" s="61"/>
      <c r="F234" s="251">
        <f>SUM(F232:F233)</f>
        <v>1125</v>
      </c>
      <c r="I234" s="151"/>
      <c r="J234" s="151"/>
      <c r="K234" s="151"/>
    </row>
    <row r="235" spans="2:11">
      <c r="B235" s="60" t="s">
        <v>162</v>
      </c>
      <c r="C235" s="25"/>
      <c r="D235" s="61"/>
      <c r="F235" s="276">
        <v>66.2</v>
      </c>
      <c r="I235" s="151"/>
      <c r="J235" s="151"/>
      <c r="K235" s="151"/>
    </row>
    <row r="236" spans="2:11" ht="13.5" thickBot="1">
      <c r="B236" s="62" t="s">
        <v>323</v>
      </c>
      <c r="C236" s="63"/>
      <c r="D236" s="64"/>
      <c r="F236" s="274">
        <v>608</v>
      </c>
      <c r="I236" s="151"/>
      <c r="J236" s="151"/>
      <c r="K236" s="151"/>
    </row>
    <row r="237" spans="2:11">
      <c r="B237" s="25"/>
      <c r="C237" s="25"/>
      <c r="D237" s="25"/>
      <c r="E237" s="25"/>
      <c r="F237" s="25"/>
      <c r="G237" s="25"/>
      <c r="I237" s="151"/>
      <c r="J237" s="151"/>
      <c r="K237" s="151"/>
    </row>
    <row r="238" spans="2:11">
      <c r="B238" s="25" t="s">
        <v>389</v>
      </c>
      <c r="C238" s="25"/>
      <c r="D238" s="25"/>
      <c r="E238" s="25"/>
      <c r="F238" s="25"/>
      <c r="G238" s="25"/>
      <c r="I238" s="151"/>
      <c r="J238" s="151"/>
      <c r="K238" s="151"/>
    </row>
    <row r="239" spans="2:11">
      <c r="B239" s="25" t="s">
        <v>390</v>
      </c>
      <c r="C239" s="25"/>
      <c r="D239" s="25"/>
      <c r="E239" s="25"/>
      <c r="F239" s="25"/>
      <c r="G239" s="25"/>
      <c r="I239" s="151"/>
      <c r="J239" s="151"/>
      <c r="K239" s="151"/>
    </row>
    <row r="240" spans="2:11">
      <c r="B240" s="25"/>
      <c r="C240" s="201"/>
      <c r="D240" s="201"/>
      <c r="E240" s="201"/>
      <c r="F240" s="201"/>
      <c r="G240" s="201"/>
      <c r="I240" s="151"/>
      <c r="J240" s="151"/>
      <c r="K240" s="151"/>
    </row>
    <row r="241" spans="2:12" ht="13.5" thickBot="1">
      <c r="I241" s="151"/>
      <c r="J241" s="151"/>
      <c r="K241" s="151"/>
    </row>
    <row r="242" spans="2:12" ht="13.5" thickBot="1">
      <c r="B242" s="243" t="s">
        <v>366</v>
      </c>
      <c r="C242" s="244" t="s">
        <v>367</v>
      </c>
      <c r="D242" s="245"/>
      <c r="E242" s="245"/>
      <c r="F242" s="245"/>
      <c r="G242" s="245"/>
      <c r="H242" s="247" t="s">
        <v>368</v>
      </c>
      <c r="I242" s="246" t="s">
        <v>369</v>
      </c>
      <c r="J242" s="247" t="s">
        <v>370</v>
      </c>
      <c r="K242" s="248" t="s">
        <v>33</v>
      </c>
    </row>
    <row r="243" spans="2:12">
      <c r="B243" s="69">
        <v>225</v>
      </c>
      <c r="C243" s="67" t="s">
        <v>615</v>
      </c>
      <c r="D243" s="68"/>
      <c r="E243" s="68"/>
      <c r="F243" s="68"/>
      <c r="G243" s="68"/>
      <c r="H243" s="71">
        <v>128</v>
      </c>
      <c r="I243" s="70">
        <v>24.854368932038835</v>
      </c>
      <c r="J243" s="70">
        <v>3.61</v>
      </c>
      <c r="K243" s="198">
        <v>0.77280000000000004</v>
      </c>
    </row>
    <row r="244" spans="2:12">
      <c r="B244" s="75">
        <v>481</v>
      </c>
      <c r="C244" s="73" t="s">
        <v>617</v>
      </c>
      <c r="D244" s="74"/>
      <c r="E244" s="74"/>
      <c r="F244" s="74"/>
      <c r="G244" s="74"/>
      <c r="H244" s="77">
        <v>22</v>
      </c>
      <c r="I244" s="76">
        <v>4.2718446601941746</v>
      </c>
      <c r="J244" s="76">
        <v>3.45</v>
      </c>
      <c r="K244" s="108">
        <v>0.78090000000000004</v>
      </c>
    </row>
    <row r="245" spans="2:12">
      <c r="B245" s="75">
        <v>254</v>
      </c>
      <c r="C245" s="67" t="s">
        <v>575</v>
      </c>
      <c r="D245" s="68"/>
      <c r="E245" s="68"/>
      <c r="F245" s="68"/>
      <c r="G245" s="68"/>
      <c r="H245" s="257">
        <v>15</v>
      </c>
      <c r="I245" s="76">
        <v>2.912621359223301</v>
      </c>
      <c r="J245" s="81">
        <v>6.33</v>
      </c>
      <c r="K245" s="199">
        <v>0.51619999999999999</v>
      </c>
    </row>
    <row r="246" spans="2:12">
      <c r="B246" s="72">
        <v>483</v>
      </c>
      <c r="C246" s="84" t="s">
        <v>616</v>
      </c>
      <c r="D246" s="66"/>
      <c r="E246" s="66"/>
      <c r="F246" s="66"/>
      <c r="G246" s="66"/>
      <c r="H246" s="77">
        <v>13</v>
      </c>
      <c r="I246" s="78">
        <v>2.5242718446601944</v>
      </c>
      <c r="J246" s="76">
        <v>1.23</v>
      </c>
      <c r="K246" s="200">
        <v>0.62929999999999997</v>
      </c>
    </row>
    <row r="247" spans="2:12" ht="13.5" thickBot="1">
      <c r="B247" s="72">
        <v>222</v>
      </c>
      <c r="C247" s="84" t="s">
        <v>733</v>
      </c>
      <c r="D247" s="82"/>
      <c r="E247" s="82"/>
      <c r="F247" s="82"/>
      <c r="G247" s="82"/>
      <c r="H247" s="77">
        <v>7</v>
      </c>
      <c r="I247" s="107">
        <v>1.3592233009708738</v>
      </c>
      <c r="J247" s="76">
        <v>10.86</v>
      </c>
      <c r="K247" s="108">
        <v>1.0267999999999999</v>
      </c>
    </row>
    <row r="248" spans="2:12" ht="13.5" thickBot="1">
      <c r="B248" s="310" t="s">
        <v>265</v>
      </c>
      <c r="C248" s="90"/>
      <c r="D248" s="90"/>
      <c r="E248" s="90"/>
      <c r="F248" s="90"/>
      <c r="G248" s="90"/>
      <c r="H248" s="314">
        <v>515</v>
      </c>
      <c r="I248" s="311">
        <v>100</v>
      </c>
      <c r="J248" s="312">
        <v>4.01</v>
      </c>
      <c r="K248" s="313">
        <v>0.77710000000000001</v>
      </c>
      <c r="L248" s="360"/>
    </row>
    <row r="249" spans="2:12">
      <c r="B249" s="85"/>
      <c r="C249" s="93"/>
      <c r="D249" s="93"/>
      <c r="E249" s="93"/>
      <c r="F249" s="93"/>
      <c r="G249" s="93"/>
      <c r="H249" s="86"/>
      <c r="I249" s="121"/>
      <c r="J249" s="86"/>
      <c r="K249" s="86"/>
    </row>
    <row r="250" spans="2:12">
      <c r="B250" s="85"/>
      <c r="C250" s="93"/>
      <c r="D250" s="93"/>
      <c r="E250" s="93"/>
      <c r="F250" s="93"/>
      <c r="G250" s="93"/>
      <c r="H250" s="86"/>
      <c r="I250" s="121"/>
      <c r="J250" s="86"/>
      <c r="K250" s="86"/>
    </row>
    <row r="251" spans="2:12">
      <c r="B251" s="85"/>
      <c r="C251" s="93"/>
      <c r="D251" s="93"/>
      <c r="E251" s="93"/>
      <c r="F251" s="93"/>
      <c r="G251" s="93"/>
      <c r="H251" s="86"/>
      <c r="I251" s="121"/>
      <c r="J251" s="86"/>
      <c r="K251" s="86"/>
    </row>
    <row r="252" spans="2:12">
      <c r="I252" s="151"/>
      <c r="J252" s="151"/>
      <c r="K252" s="151"/>
    </row>
    <row r="253" spans="2:12" ht="13.5" thickBot="1">
      <c r="I253" s="151"/>
      <c r="J253" s="151"/>
      <c r="K253" s="151"/>
    </row>
    <row r="254" spans="2:12" ht="13.5" thickBot="1">
      <c r="B254" s="468" t="s">
        <v>166</v>
      </c>
      <c r="C254" s="469"/>
      <c r="D254" s="470"/>
      <c r="F254" s="259">
        <v>2019</v>
      </c>
      <c r="I254" s="151"/>
      <c r="J254" s="151"/>
      <c r="K254" s="151"/>
    </row>
    <row r="255" spans="2:12">
      <c r="B255" t="s">
        <v>259</v>
      </c>
      <c r="F255" s="260"/>
      <c r="I255" s="151"/>
      <c r="J255" s="151"/>
      <c r="K255" s="151"/>
    </row>
    <row r="256" spans="2:12" ht="13.5" thickBot="1">
      <c r="I256" s="151"/>
      <c r="J256" s="151"/>
      <c r="K256" s="151"/>
    </row>
    <row r="257" spans="2:11">
      <c r="B257" s="57" t="s">
        <v>357</v>
      </c>
      <c r="C257" s="58"/>
      <c r="D257" s="59"/>
      <c r="F257" s="275">
        <v>77.2</v>
      </c>
      <c r="I257" s="151"/>
      <c r="J257" s="151"/>
      <c r="K257" s="151"/>
    </row>
    <row r="258" spans="2:11">
      <c r="B258" s="60" t="s">
        <v>250</v>
      </c>
      <c r="C258" s="25"/>
      <c r="D258" s="61"/>
      <c r="F258" s="262">
        <v>2664</v>
      </c>
      <c r="I258" s="151"/>
      <c r="J258" s="151"/>
      <c r="K258" s="151"/>
    </row>
    <row r="259" spans="2:11">
      <c r="B259" s="60" t="s">
        <v>359</v>
      </c>
      <c r="C259" s="25"/>
      <c r="D259" s="61"/>
      <c r="F259" s="263">
        <v>79.041835453365223</v>
      </c>
      <c r="I259" s="151"/>
      <c r="J259" s="151"/>
      <c r="K259" s="151"/>
    </row>
    <row r="260" spans="2:11">
      <c r="B260" s="60" t="s">
        <v>163</v>
      </c>
      <c r="C260" s="25"/>
      <c r="D260" s="61"/>
      <c r="F260" s="276">
        <v>8.3000000000000007</v>
      </c>
      <c r="I260" s="151"/>
      <c r="J260" s="151"/>
      <c r="K260" s="151"/>
    </row>
    <row r="261" spans="2:11">
      <c r="B261" s="60" t="s">
        <v>360</v>
      </c>
      <c r="C261" s="25"/>
      <c r="D261" s="61"/>
      <c r="F261" s="262">
        <v>7363</v>
      </c>
      <c r="I261" s="151"/>
      <c r="J261" s="151"/>
      <c r="K261" s="151"/>
    </row>
    <row r="262" spans="2:11">
      <c r="B262" s="60" t="s">
        <v>361</v>
      </c>
      <c r="C262" s="25"/>
      <c r="D262" s="61"/>
      <c r="F262" s="262">
        <v>20667</v>
      </c>
      <c r="I262" s="151"/>
      <c r="J262" s="151"/>
      <c r="K262" s="151"/>
    </row>
    <row r="263" spans="2:11">
      <c r="B263" s="60" t="s">
        <v>362</v>
      </c>
      <c r="C263" s="25"/>
      <c r="D263" s="61"/>
      <c r="F263" s="262">
        <f>F261+F262</f>
        <v>28030</v>
      </c>
      <c r="I263" s="151"/>
      <c r="J263" s="151"/>
      <c r="K263" s="151"/>
    </row>
    <row r="264" spans="2:11">
      <c r="B264" s="60" t="s">
        <v>363</v>
      </c>
      <c r="C264" s="25"/>
      <c r="D264" s="61"/>
      <c r="F264" s="263">
        <f>F262/F261</f>
        <v>2.8068721988319978</v>
      </c>
      <c r="I264" s="151"/>
      <c r="J264" s="151"/>
      <c r="K264" s="151"/>
    </row>
    <row r="265" spans="2:11">
      <c r="B265" s="60" t="s">
        <v>364</v>
      </c>
      <c r="C265" s="25"/>
      <c r="D265" s="61"/>
      <c r="F265" s="263">
        <v>78.069999999999993</v>
      </c>
      <c r="I265" s="151"/>
      <c r="J265" s="151"/>
      <c r="K265" s="151"/>
    </row>
    <row r="266" spans="2:11">
      <c r="B266" s="60" t="s">
        <v>385</v>
      </c>
      <c r="C266" s="25"/>
      <c r="D266" s="61"/>
      <c r="F266" s="269">
        <v>302</v>
      </c>
      <c r="I266" s="151"/>
      <c r="J266" s="151"/>
      <c r="K266" s="151"/>
    </row>
    <row r="267" spans="2:11">
      <c r="B267" s="60" t="s">
        <v>382</v>
      </c>
      <c r="C267" s="25"/>
      <c r="D267" s="61"/>
      <c r="F267" s="269">
        <v>58</v>
      </c>
      <c r="I267" s="151"/>
      <c r="J267" s="151"/>
      <c r="K267" s="151"/>
    </row>
    <row r="268" spans="2:11">
      <c r="B268" s="60" t="s">
        <v>383</v>
      </c>
      <c r="C268" s="25"/>
      <c r="D268" s="61"/>
      <c r="F268" s="269">
        <f>SUM(F266:F267)</f>
        <v>360</v>
      </c>
      <c r="I268" s="151"/>
      <c r="J268" s="151"/>
      <c r="K268" s="151"/>
    </row>
    <row r="269" spans="2:11" ht="13.5" thickBot="1">
      <c r="B269" s="62" t="s">
        <v>323</v>
      </c>
      <c r="C269" s="63"/>
      <c r="D269" s="64"/>
      <c r="F269" s="256">
        <v>4705</v>
      </c>
      <c r="G269" s="65"/>
      <c r="I269" s="151"/>
      <c r="J269" s="151"/>
      <c r="K269" s="151"/>
    </row>
    <row r="270" spans="2:11">
      <c r="I270" s="151"/>
      <c r="J270" s="151"/>
      <c r="K270" s="151"/>
    </row>
    <row r="271" spans="2:11">
      <c r="I271" s="151"/>
      <c r="J271" s="151"/>
      <c r="K271" s="151"/>
    </row>
    <row r="272" spans="2:11" ht="13.5" thickBot="1">
      <c r="H272" s="308"/>
      <c r="I272" s="151"/>
      <c r="J272" s="151"/>
      <c r="K272" s="151"/>
    </row>
    <row r="273" spans="2:12" ht="13.5" thickBot="1">
      <c r="B273" s="243" t="s">
        <v>366</v>
      </c>
      <c r="C273" s="244" t="s">
        <v>367</v>
      </c>
      <c r="D273" s="245"/>
      <c r="E273" s="245"/>
      <c r="F273" s="245"/>
      <c r="G273" s="245"/>
      <c r="H273" s="247" t="s">
        <v>368</v>
      </c>
      <c r="I273" s="246" t="s">
        <v>369</v>
      </c>
      <c r="J273" s="247" t="s">
        <v>370</v>
      </c>
      <c r="K273" s="248" t="s">
        <v>33</v>
      </c>
    </row>
    <row r="274" spans="2:12">
      <c r="B274" s="69">
        <v>139</v>
      </c>
      <c r="C274" s="67" t="s">
        <v>610</v>
      </c>
      <c r="D274" s="68"/>
      <c r="E274" s="68"/>
      <c r="F274" s="68"/>
      <c r="G274" s="68"/>
      <c r="H274" s="71">
        <v>254</v>
      </c>
      <c r="I274" s="70">
        <v>9.0714285714285712</v>
      </c>
      <c r="J274" s="70">
        <v>9.07</v>
      </c>
      <c r="K274" s="198">
        <v>0.73819999999999997</v>
      </c>
    </row>
    <row r="275" spans="2:12">
      <c r="B275" s="75">
        <v>140</v>
      </c>
      <c r="C275" s="73" t="s">
        <v>632</v>
      </c>
      <c r="D275" s="74"/>
      <c r="E275" s="74"/>
      <c r="F275" s="74"/>
      <c r="G275" s="74"/>
      <c r="H275" s="77">
        <v>250</v>
      </c>
      <c r="I275" s="76">
        <v>8.9285714285714288</v>
      </c>
      <c r="J275" s="76">
        <v>9.43</v>
      </c>
      <c r="K275" s="108">
        <v>0.77039999999999997</v>
      </c>
    </row>
    <row r="276" spans="2:12">
      <c r="B276" s="75">
        <v>144</v>
      </c>
      <c r="C276" s="67" t="s">
        <v>608</v>
      </c>
      <c r="D276" s="68"/>
      <c r="E276" s="68"/>
      <c r="F276" s="68"/>
      <c r="G276" s="68"/>
      <c r="H276" s="257">
        <v>151</v>
      </c>
      <c r="I276" s="76">
        <v>5.3928571428571432</v>
      </c>
      <c r="J276" s="81">
        <v>7.46</v>
      </c>
      <c r="K276" s="199">
        <v>0.53800000000000003</v>
      </c>
    </row>
    <row r="277" spans="2:12">
      <c r="B277" s="72">
        <v>136</v>
      </c>
      <c r="C277" s="84" t="s">
        <v>619</v>
      </c>
      <c r="D277" s="66"/>
      <c r="E277" s="66"/>
      <c r="F277" s="66"/>
      <c r="G277" s="66"/>
      <c r="H277" s="77">
        <v>121</v>
      </c>
      <c r="I277" s="78">
        <v>4.3214285714285712</v>
      </c>
      <c r="J277" s="76">
        <v>4.84</v>
      </c>
      <c r="K277" s="200">
        <v>0.77839999999999998</v>
      </c>
    </row>
    <row r="278" spans="2:12" ht="13.5" thickBot="1">
      <c r="B278" s="72">
        <v>135</v>
      </c>
      <c r="C278" s="84" t="s">
        <v>734</v>
      </c>
      <c r="D278" s="82"/>
      <c r="E278" s="82"/>
      <c r="F278" s="82"/>
      <c r="G278" s="82"/>
      <c r="H278" s="77">
        <v>114</v>
      </c>
      <c r="I278" s="107">
        <v>4.0714285714285712</v>
      </c>
      <c r="J278" s="76">
        <v>3.59</v>
      </c>
      <c r="K278" s="108">
        <v>0.73250000000000004</v>
      </c>
    </row>
    <row r="279" spans="2:12" ht="13.5" thickBot="1">
      <c r="B279" s="310" t="s">
        <v>265</v>
      </c>
      <c r="C279" s="90"/>
      <c r="D279" s="90"/>
      <c r="E279" s="90"/>
      <c r="F279" s="90"/>
      <c r="G279" s="90"/>
      <c r="H279" s="314">
        <v>2800</v>
      </c>
      <c r="I279" s="311">
        <v>100</v>
      </c>
      <c r="J279" s="312">
        <v>8.36</v>
      </c>
      <c r="K279" s="313">
        <v>0.90700000000000003</v>
      </c>
      <c r="L279" s="360"/>
    </row>
    <row r="280" spans="2:12">
      <c r="B280" s="25"/>
      <c r="C280" s="25"/>
      <c r="D280" s="25"/>
      <c r="E280" s="25"/>
      <c r="F280" s="25"/>
      <c r="G280" s="25"/>
      <c r="I280" s="151"/>
      <c r="J280" s="151"/>
      <c r="K280" s="151"/>
    </row>
    <row r="281" spans="2:12">
      <c r="B281" s="25"/>
      <c r="C281" s="25"/>
      <c r="D281" s="25"/>
      <c r="E281" s="25"/>
      <c r="F281" s="25"/>
      <c r="G281" s="25"/>
      <c r="I281" s="151"/>
      <c r="J281" s="151"/>
      <c r="K281" s="151"/>
    </row>
    <row r="282" spans="2:12">
      <c r="B282" s="25"/>
      <c r="C282" s="25"/>
      <c r="D282" s="25"/>
      <c r="E282" s="25"/>
      <c r="F282" s="25"/>
      <c r="G282" s="25"/>
      <c r="I282" s="151"/>
      <c r="J282" s="151"/>
      <c r="K282" s="151"/>
    </row>
    <row r="283" spans="2:12">
      <c r="B283" s="25"/>
      <c r="C283" s="25"/>
      <c r="D283" s="25"/>
      <c r="E283" s="25"/>
      <c r="F283" s="25"/>
      <c r="G283" s="25"/>
      <c r="I283" s="151"/>
      <c r="J283" s="151"/>
      <c r="K283" s="151"/>
    </row>
    <row r="284" spans="2:12" ht="13.5" thickBot="1">
      <c r="I284" s="151"/>
      <c r="J284" s="151"/>
      <c r="K284" s="151"/>
    </row>
    <row r="285" spans="2:12" ht="13.5" thickBot="1">
      <c r="B285" s="468" t="s">
        <v>166</v>
      </c>
      <c r="C285" s="469"/>
      <c r="D285" s="470"/>
      <c r="F285" s="259">
        <v>2019</v>
      </c>
      <c r="I285" s="151"/>
      <c r="J285" s="151"/>
      <c r="K285" s="151"/>
    </row>
    <row r="286" spans="2:12" ht="13.5" thickBot="1">
      <c r="B286" s="478" t="s">
        <v>177</v>
      </c>
      <c r="C286" s="479"/>
      <c r="D286" s="480"/>
      <c r="F286" s="260"/>
      <c r="I286" s="151"/>
      <c r="J286" s="151"/>
      <c r="K286" s="151"/>
    </row>
    <row r="287" spans="2:12" ht="13.5" thickBot="1">
      <c r="I287" s="151"/>
      <c r="J287" s="151"/>
      <c r="K287" s="151"/>
    </row>
    <row r="288" spans="2:12">
      <c r="B288" s="57" t="s">
        <v>357</v>
      </c>
      <c r="C288" s="58"/>
      <c r="D288" s="59"/>
      <c r="F288" s="275">
        <v>2071</v>
      </c>
      <c r="I288" s="151"/>
      <c r="J288" s="151"/>
      <c r="K288" s="151"/>
    </row>
    <row r="289" spans="2:11">
      <c r="B289" s="60" t="s">
        <v>250</v>
      </c>
      <c r="C289" s="25"/>
      <c r="D289" s="61"/>
      <c r="F289" s="262">
        <v>1927</v>
      </c>
      <c r="I289" s="151"/>
      <c r="J289" s="151"/>
      <c r="K289" s="151"/>
    </row>
    <row r="290" spans="2:11">
      <c r="B290" s="60" t="s">
        <v>359</v>
      </c>
      <c r="C290" s="25"/>
      <c r="D290" s="61"/>
      <c r="F290" s="263">
        <v>84.802451011680603</v>
      </c>
      <c r="I290" s="151"/>
      <c r="J290" s="151"/>
      <c r="K290" s="151"/>
    </row>
    <row r="291" spans="2:11">
      <c r="B291" s="60" t="s">
        <v>163</v>
      </c>
      <c r="C291" s="25"/>
      <c r="D291" s="61"/>
      <c r="F291" s="276">
        <v>8.9</v>
      </c>
      <c r="I291" s="151"/>
      <c r="J291" s="151"/>
      <c r="K291" s="151"/>
    </row>
    <row r="292" spans="2:11">
      <c r="B292" s="60" t="s">
        <v>360</v>
      </c>
      <c r="C292" s="25"/>
      <c r="D292" s="61"/>
      <c r="F292" s="262">
        <v>4678</v>
      </c>
      <c r="I292" s="151"/>
      <c r="J292" s="151"/>
      <c r="K292" s="151"/>
    </row>
    <row r="293" spans="2:11">
      <c r="B293" s="60" t="s">
        <v>361</v>
      </c>
      <c r="C293" s="25"/>
      <c r="D293" s="61"/>
      <c r="F293" s="262">
        <v>17568</v>
      </c>
      <c r="I293" s="151"/>
      <c r="J293" s="151"/>
      <c r="K293" s="151"/>
    </row>
    <row r="294" spans="2:11">
      <c r="B294" s="60" t="s">
        <v>362</v>
      </c>
      <c r="C294" s="25"/>
      <c r="D294" s="61"/>
      <c r="F294" s="262">
        <f>F292+F293</f>
        <v>22246</v>
      </c>
      <c r="I294" s="151"/>
      <c r="J294" s="151"/>
      <c r="K294" s="151"/>
    </row>
    <row r="295" spans="2:11">
      <c r="B295" s="60" t="s">
        <v>363</v>
      </c>
      <c r="C295" s="25"/>
      <c r="D295" s="61"/>
      <c r="F295" s="263">
        <f>F293/F292</f>
        <v>3.755451047456178</v>
      </c>
      <c r="I295" s="151"/>
      <c r="J295" s="151"/>
      <c r="K295" s="151"/>
    </row>
    <row r="296" spans="2:11">
      <c r="B296" s="60" t="s">
        <v>364</v>
      </c>
      <c r="C296" s="25"/>
      <c r="D296" s="61"/>
      <c r="F296" s="263">
        <v>88.5</v>
      </c>
      <c r="I296" s="151"/>
      <c r="J296" s="151"/>
      <c r="K296" s="151"/>
    </row>
    <row r="297" spans="2:11" ht="13.5" thickBot="1">
      <c r="B297" s="62" t="s">
        <v>323</v>
      </c>
      <c r="C297" s="63"/>
      <c r="D297" s="64"/>
      <c r="F297" s="258">
        <v>1448</v>
      </c>
      <c r="G297" s="65"/>
      <c r="I297" s="151"/>
      <c r="J297" s="151"/>
      <c r="K297" s="151"/>
    </row>
    <row r="298" spans="2:11">
      <c r="I298" s="151"/>
      <c r="J298" s="151"/>
      <c r="K298" s="151"/>
    </row>
    <row r="299" spans="2:11">
      <c r="H299" s="308"/>
      <c r="I299" s="151"/>
      <c r="J299" s="151"/>
      <c r="K299" s="151"/>
    </row>
    <row r="300" spans="2:11" ht="13.5" thickBot="1">
      <c r="I300" s="151"/>
      <c r="J300" s="151"/>
      <c r="K300" s="151"/>
    </row>
    <row r="301" spans="2:11" ht="13.5" thickBot="1">
      <c r="B301" s="243" t="s">
        <v>366</v>
      </c>
      <c r="C301" s="244" t="s">
        <v>367</v>
      </c>
      <c r="D301" s="245"/>
      <c r="E301" s="245"/>
      <c r="F301" s="245"/>
      <c r="G301" s="245"/>
      <c r="H301" s="247" t="s">
        <v>368</v>
      </c>
      <c r="I301" s="246" t="s">
        <v>369</v>
      </c>
      <c r="J301" s="247" t="s">
        <v>370</v>
      </c>
      <c r="K301" s="248" t="s">
        <v>33</v>
      </c>
    </row>
    <row r="302" spans="2:11">
      <c r="B302" s="69">
        <v>139</v>
      </c>
      <c r="C302" s="67" t="s">
        <v>610</v>
      </c>
      <c r="D302" s="68"/>
      <c r="E302" s="68"/>
      <c r="F302" s="68"/>
      <c r="G302" s="68"/>
      <c r="H302" s="71">
        <v>252</v>
      </c>
      <c r="I302" s="70">
        <v>11.770200840728631</v>
      </c>
      <c r="J302" s="70">
        <v>9.1199999999999992</v>
      </c>
      <c r="K302" s="198">
        <v>0.73960000000000004</v>
      </c>
    </row>
    <row r="303" spans="2:11">
      <c r="B303" s="75">
        <v>140</v>
      </c>
      <c r="C303" s="73" t="s">
        <v>632</v>
      </c>
      <c r="D303" s="74"/>
      <c r="E303" s="74"/>
      <c r="F303" s="74"/>
      <c r="G303" s="74"/>
      <c r="H303" s="77">
        <v>249</v>
      </c>
      <c r="I303" s="76">
        <v>11.630079402148528</v>
      </c>
      <c r="J303" s="76">
        <v>9.4700000000000006</v>
      </c>
      <c r="K303" s="108">
        <v>0.77110000000000001</v>
      </c>
    </row>
    <row r="304" spans="2:11">
      <c r="B304" s="75">
        <v>144</v>
      </c>
      <c r="C304" s="67" t="s">
        <v>608</v>
      </c>
      <c r="D304" s="68"/>
      <c r="E304" s="68"/>
      <c r="F304" s="68"/>
      <c r="G304" s="68"/>
      <c r="H304" s="257">
        <v>138</v>
      </c>
      <c r="I304" s="76">
        <v>6.4455861746847267</v>
      </c>
      <c r="J304" s="81">
        <v>7.93</v>
      </c>
      <c r="K304" s="199">
        <v>0.54420000000000002</v>
      </c>
    </row>
    <row r="305" spans="2:12">
      <c r="B305" s="72">
        <v>113</v>
      </c>
      <c r="C305" s="84" t="s">
        <v>636</v>
      </c>
      <c r="D305" s="66"/>
      <c r="E305" s="66"/>
      <c r="F305" s="66"/>
      <c r="G305" s="66"/>
      <c r="H305" s="77">
        <v>95</v>
      </c>
      <c r="I305" s="78">
        <v>4.437178888369921</v>
      </c>
      <c r="J305" s="76">
        <v>8.59</v>
      </c>
      <c r="K305" s="200">
        <v>0.55520000000000003</v>
      </c>
    </row>
    <row r="306" spans="2:12" ht="13.5" thickBot="1">
      <c r="B306" s="72">
        <v>134</v>
      </c>
      <c r="C306" s="84" t="s">
        <v>620</v>
      </c>
      <c r="D306" s="82"/>
      <c r="E306" s="82"/>
      <c r="F306" s="82"/>
      <c r="G306" s="82"/>
      <c r="H306" s="77">
        <v>94</v>
      </c>
      <c r="I306" s="107">
        <v>4.3904717421765529</v>
      </c>
      <c r="J306" s="76">
        <v>9.3699999999999992</v>
      </c>
      <c r="K306" s="108">
        <v>0.89239999999999997</v>
      </c>
    </row>
    <row r="307" spans="2:12" ht="13.5" thickBot="1">
      <c r="B307" s="310" t="s">
        <v>265</v>
      </c>
      <c r="C307" s="90"/>
      <c r="D307" s="90"/>
      <c r="E307" s="90"/>
      <c r="F307" s="90"/>
      <c r="G307" s="90"/>
      <c r="H307" s="314">
        <v>2141</v>
      </c>
      <c r="I307" s="311">
        <v>100</v>
      </c>
      <c r="J307" s="312">
        <v>9.6300000000000008</v>
      </c>
      <c r="K307" s="313">
        <v>0.85440000000000005</v>
      </c>
      <c r="L307" s="360"/>
    </row>
    <row r="308" spans="2:12">
      <c r="B308" s="85"/>
      <c r="C308" s="85"/>
      <c r="D308" s="85"/>
      <c r="E308" s="85"/>
      <c r="F308" s="85"/>
      <c r="G308" s="85"/>
      <c r="I308" s="121"/>
      <c r="J308" s="87"/>
      <c r="K308" s="86"/>
    </row>
    <row r="309" spans="2:12">
      <c r="B309" s="85"/>
      <c r="C309" s="85"/>
      <c r="D309" s="85"/>
      <c r="E309" s="85"/>
      <c r="F309" s="85"/>
      <c r="G309" s="85"/>
      <c r="I309" s="121"/>
      <c r="J309" s="87"/>
      <c r="K309" s="86"/>
    </row>
    <row r="310" spans="2:12">
      <c r="B310" s="85"/>
      <c r="C310" s="85"/>
      <c r="D310" s="85"/>
      <c r="E310" s="85"/>
      <c r="F310" s="85"/>
      <c r="G310" s="85"/>
      <c r="I310" s="121"/>
      <c r="J310" s="87"/>
      <c r="K310" s="86"/>
    </row>
    <row r="311" spans="2:12">
      <c r="B311" s="85"/>
      <c r="C311" s="85"/>
      <c r="D311" s="85"/>
      <c r="E311" s="85"/>
      <c r="F311" s="85"/>
      <c r="G311" s="85"/>
      <c r="I311" s="121"/>
      <c r="J311" s="87"/>
      <c r="K311" s="86"/>
    </row>
    <row r="312" spans="2:12" ht="13.5" thickBot="1">
      <c r="B312" s="85"/>
      <c r="C312" s="85"/>
      <c r="D312" s="85"/>
      <c r="E312" s="85"/>
      <c r="F312" s="85"/>
      <c r="G312" s="85"/>
      <c r="I312" s="121"/>
      <c r="J312" s="87"/>
      <c r="K312" s="86"/>
    </row>
    <row r="313" spans="2:12" ht="13.5" thickBot="1">
      <c r="B313" s="472" t="s">
        <v>166</v>
      </c>
      <c r="C313" s="473"/>
      <c r="D313" s="474"/>
      <c r="F313" s="259">
        <v>2019</v>
      </c>
      <c r="I313" s="151"/>
      <c r="J313" s="151"/>
      <c r="K313" s="151"/>
    </row>
    <row r="314" spans="2:12" ht="13.5" thickBot="1">
      <c r="B314" s="475" t="s">
        <v>185</v>
      </c>
      <c r="C314" s="481"/>
      <c r="D314" s="482"/>
      <c r="F314" s="260"/>
      <c r="I314" s="151"/>
      <c r="J314" s="151"/>
      <c r="K314" s="151"/>
    </row>
    <row r="315" spans="2:12" ht="13.5" thickBot="1">
      <c r="I315" s="151"/>
      <c r="J315" s="151"/>
      <c r="K315" s="151"/>
    </row>
    <row r="316" spans="2:12">
      <c r="B316" s="57" t="s">
        <v>357</v>
      </c>
      <c r="C316" s="58"/>
      <c r="D316" s="59"/>
      <c r="F316" s="250">
        <v>12.9</v>
      </c>
      <c r="I316" s="151"/>
      <c r="J316" s="151"/>
      <c r="K316" s="151"/>
    </row>
    <row r="317" spans="2:12">
      <c r="B317" s="60" t="s">
        <v>250</v>
      </c>
      <c r="C317" s="25"/>
      <c r="D317" s="61"/>
      <c r="F317" s="269">
        <v>593</v>
      </c>
      <c r="I317" s="151"/>
      <c r="J317" s="151"/>
      <c r="K317" s="151"/>
    </row>
    <row r="318" spans="2:12">
      <c r="B318" s="60" t="s">
        <v>359</v>
      </c>
      <c r="C318" s="25"/>
      <c r="D318" s="61"/>
      <c r="F318" s="252">
        <v>50.2</v>
      </c>
      <c r="I318" s="151"/>
      <c r="J318" s="151"/>
      <c r="K318" s="151"/>
    </row>
    <row r="319" spans="2:12">
      <c r="B319" s="60" t="s">
        <v>163</v>
      </c>
      <c r="C319" s="25"/>
      <c r="D319" s="61"/>
      <c r="F319" s="252">
        <v>4.5</v>
      </c>
      <c r="I319" s="151"/>
      <c r="J319" s="151"/>
      <c r="K319" s="151"/>
    </row>
    <row r="320" spans="2:12">
      <c r="B320" s="60" t="s">
        <v>360</v>
      </c>
      <c r="C320" s="25"/>
      <c r="D320" s="61"/>
      <c r="F320" s="269">
        <v>482</v>
      </c>
      <c r="I320" s="151"/>
      <c r="J320" s="151"/>
      <c r="K320" s="151"/>
    </row>
    <row r="321" spans="2:11">
      <c r="B321" s="60" t="s">
        <v>361</v>
      </c>
      <c r="C321" s="25"/>
      <c r="D321" s="61"/>
      <c r="F321" s="253">
        <v>1019</v>
      </c>
      <c r="I321" s="151"/>
      <c r="J321" s="151"/>
      <c r="K321" s="151"/>
    </row>
    <row r="322" spans="2:11">
      <c r="B322" s="60" t="s">
        <v>362</v>
      </c>
      <c r="C322" s="25"/>
      <c r="D322" s="61"/>
      <c r="F322" s="253">
        <f>SUM(F320:F321)</f>
        <v>1501</v>
      </c>
      <c r="I322" s="151"/>
      <c r="J322" s="151"/>
      <c r="K322" s="151"/>
    </row>
    <row r="323" spans="2:11">
      <c r="B323" s="60" t="s">
        <v>363</v>
      </c>
      <c r="C323" s="25"/>
      <c r="D323" s="61"/>
      <c r="F323" s="254">
        <f>F321/F320</f>
        <v>2.1141078838174274</v>
      </c>
      <c r="I323" s="151"/>
      <c r="J323" s="151"/>
      <c r="K323" s="151"/>
    </row>
    <row r="324" spans="2:11">
      <c r="B324" s="60" t="s">
        <v>385</v>
      </c>
      <c r="C324" s="25"/>
      <c r="D324" s="61"/>
      <c r="F324" s="269">
        <v>302</v>
      </c>
      <c r="I324" s="151"/>
      <c r="J324" s="151"/>
      <c r="K324" s="151"/>
    </row>
    <row r="325" spans="2:11">
      <c r="B325" s="60" t="s">
        <v>382</v>
      </c>
      <c r="C325" s="25"/>
      <c r="D325" s="61"/>
      <c r="F325" s="269">
        <v>58</v>
      </c>
      <c r="I325" s="151"/>
      <c r="J325" s="151"/>
      <c r="K325" s="151"/>
    </row>
    <row r="326" spans="2:11">
      <c r="B326" s="60" t="s">
        <v>383</v>
      </c>
      <c r="C326" s="25"/>
      <c r="D326" s="61"/>
      <c r="F326" s="269">
        <f>SUM(F324:F325)</f>
        <v>360</v>
      </c>
      <c r="I326" s="151"/>
      <c r="J326" s="151"/>
      <c r="K326" s="151"/>
    </row>
    <row r="327" spans="2:11" ht="13.5" thickBot="1">
      <c r="B327" s="62" t="s">
        <v>364</v>
      </c>
      <c r="C327" s="63"/>
      <c r="D327" s="64"/>
      <c r="F327" s="442">
        <v>41.7</v>
      </c>
      <c r="I327" s="151"/>
      <c r="J327" s="151"/>
      <c r="K327" s="151"/>
    </row>
    <row r="328" spans="2:11">
      <c r="I328" s="151"/>
      <c r="J328" s="151"/>
      <c r="K328" s="151"/>
    </row>
    <row r="329" spans="2:11">
      <c r="C329" s="123"/>
      <c r="D329" s="123"/>
      <c r="E329" s="123"/>
      <c r="F329" s="123"/>
      <c r="G329" s="123"/>
      <c r="I329" s="151"/>
      <c r="J329" s="151"/>
      <c r="K329" s="151"/>
    </row>
    <row r="330" spans="2:11" ht="13.5" thickBot="1">
      <c r="I330" s="151"/>
      <c r="J330" s="151"/>
      <c r="K330" s="151"/>
    </row>
    <row r="331" spans="2:11" ht="13.5" thickBot="1">
      <c r="B331" s="243" t="s">
        <v>366</v>
      </c>
      <c r="C331" s="244" t="s">
        <v>367</v>
      </c>
      <c r="D331" s="245"/>
      <c r="E331" s="245"/>
      <c r="F331" s="245"/>
      <c r="G331" s="245"/>
      <c r="H331" s="247" t="s">
        <v>368</v>
      </c>
      <c r="I331" s="246" t="s">
        <v>369</v>
      </c>
      <c r="J331" s="247" t="s">
        <v>370</v>
      </c>
      <c r="K331" s="248" t="s">
        <v>33</v>
      </c>
    </row>
    <row r="332" spans="2:11">
      <c r="B332" s="69">
        <v>135</v>
      </c>
      <c r="C332" s="67" t="s">
        <v>734</v>
      </c>
      <c r="D332" s="68"/>
      <c r="E332" s="68"/>
      <c r="F332" s="68"/>
      <c r="G332" s="68"/>
      <c r="H332" s="71">
        <v>113</v>
      </c>
      <c r="I332" s="70">
        <v>17.147192716236724</v>
      </c>
      <c r="J332" s="70">
        <v>3.43</v>
      </c>
      <c r="K332" s="198">
        <v>0.72819999999999996</v>
      </c>
    </row>
    <row r="333" spans="2:11">
      <c r="B333" s="75">
        <v>120</v>
      </c>
      <c r="C333" s="73" t="s">
        <v>735</v>
      </c>
      <c r="D333" s="74"/>
      <c r="E333" s="74"/>
      <c r="F333" s="74"/>
      <c r="G333" s="74"/>
      <c r="H333" s="77">
        <v>77</v>
      </c>
      <c r="I333" s="76">
        <v>11.684370257966616</v>
      </c>
      <c r="J333" s="76">
        <v>5.25</v>
      </c>
      <c r="K333" s="108">
        <v>1.8178000000000001</v>
      </c>
    </row>
    <row r="334" spans="2:11">
      <c r="B334" s="75">
        <v>121</v>
      </c>
      <c r="C334" s="67" t="s">
        <v>618</v>
      </c>
      <c r="D334" s="68"/>
      <c r="E334" s="68"/>
      <c r="F334" s="68"/>
      <c r="G334" s="68"/>
      <c r="H334" s="257">
        <v>50</v>
      </c>
      <c r="I334" s="76">
        <v>7.587253414264036</v>
      </c>
      <c r="J334" s="81">
        <v>4.12</v>
      </c>
      <c r="K334" s="199">
        <v>1.2912999999999999</v>
      </c>
    </row>
    <row r="335" spans="2:11">
      <c r="B335" s="72">
        <v>136</v>
      </c>
      <c r="C335" s="84" t="s">
        <v>619</v>
      </c>
      <c r="D335" s="66"/>
      <c r="E335" s="66"/>
      <c r="F335" s="66"/>
      <c r="G335" s="66"/>
      <c r="H335" s="77">
        <v>31</v>
      </c>
      <c r="I335" s="78">
        <v>4.7040971168437027</v>
      </c>
      <c r="J335" s="76">
        <v>1.84</v>
      </c>
      <c r="K335" s="200">
        <v>0.66910000000000003</v>
      </c>
    </row>
    <row r="336" spans="2:11" ht="13.5" thickBot="1">
      <c r="B336" s="72">
        <v>143</v>
      </c>
      <c r="C336" s="84" t="s">
        <v>621</v>
      </c>
      <c r="D336" s="82"/>
      <c r="E336" s="82"/>
      <c r="F336" s="82"/>
      <c r="G336" s="82"/>
      <c r="H336" s="77">
        <v>26</v>
      </c>
      <c r="I336" s="107">
        <v>3.945371775417299</v>
      </c>
      <c r="J336" s="76">
        <v>3</v>
      </c>
      <c r="K336" s="108">
        <v>0.6673</v>
      </c>
    </row>
    <row r="337" spans="2:12" ht="13.5" thickBot="1">
      <c r="B337" s="310" t="s">
        <v>265</v>
      </c>
      <c r="C337" s="90"/>
      <c r="D337" s="90"/>
      <c r="E337" s="90"/>
      <c r="F337" s="90"/>
      <c r="G337" s="90"/>
      <c r="H337" s="314">
        <v>659</v>
      </c>
      <c r="I337" s="311">
        <v>100</v>
      </c>
      <c r="J337" s="312">
        <v>4.24</v>
      </c>
      <c r="K337" s="313">
        <v>1.0958000000000001</v>
      </c>
      <c r="L337" s="360"/>
    </row>
    <row r="338" spans="2:12">
      <c r="B338" s="85"/>
      <c r="C338" s="122"/>
      <c r="D338" s="122"/>
      <c r="E338" s="122"/>
      <c r="F338" s="122"/>
      <c r="G338" s="122"/>
      <c r="H338" s="83"/>
      <c r="I338" s="86"/>
      <c r="J338" s="86"/>
      <c r="K338" s="86"/>
    </row>
    <row r="339" spans="2:12">
      <c r="B339" s="85"/>
      <c r="C339" s="122"/>
      <c r="D339" s="122"/>
      <c r="E339" s="122"/>
      <c r="F339" s="122"/>
      <c r="G339" s="122"/>
      <c r="H339" s="83"/>
      <c r="I339" s="86"/>
      <c r="J339" s="86"/>
      <c r="K339" s="86"/>
    </row>
    <row r="340" spans="2:12">
      <c r="B340" s="85"/>
      <c r="C340" s="122"/>
      <c r="D340" s="122"/>
      <c r="E340" s="122"/>
      <c r="F340" s="122"/>
      <c r="G340" s="122"/>
      <c r="H340" s="83"/>
      <c r="I340" s="86"/>
      <c r="J340" s="86"/>
      <c r="K340" s="86"/>
    </row>
    <row r="341" spans="2:12">
      <c r="B341" s="85"/>
      <c r="C341" s="122"/>
      <c r="D341" s="122"/>
      <c r="E341" s="122"/>
      <c r="F341" s="122"/>
      <c r="G341" s="122"/>
      <c r="H341" s="83"/>
      <c r="I341" s="86"/>
      <c r="J341" s="86"/>
      <c r="K341" s="86"/>
    </row>
    <row r="342" spans="2:12" ht="13.5" thickBot="1">
      <c r="I342" s="151"/>
      <c r="J342" s="151"/>
      <c r="K342" s="151"/>
    </row>
    <row r="343" spans="2:12" ht="13.5" thickBot="1">
      <c r="B343" s="468" t="s">
        <v>167</v>
      </c>
      <c r="C343" s="469"/>
      <c r="D343" s="470"/>
      <c r="F343" s="259">
        <v>2019</v>
      </c>
      <c r="I343" s="151"/>
      <c r="J343" s="151"/>
      <c r="K343" s="151"/>
    </row>
    <row r="344" spans="2:12">
      <c r="B344" t="s">
        <v>259</v>
      </c>
      <c r="F344" s="260"/>
      <c r="I344" s="151"/>
      <c r="J344" s="151"/>
      <c r="K344" s="151"/>
    </row>
    <row r="345" spans="2:12" ht="13.5" thickBot="1">
      <c r="H345" s="285" t="s">
        <v>259</v>
      </c>
      <c r="I345" s="151"/>
      <c r="J345" s="151"/>
      <c r="K345" s="151"/>
    </row>
    <row r="346" spans="2:12">
      <c r="B346" s="57" t="s">
        <v>357</v>
      </c>
      <c r="C346" s="58"/>
      <c r="D346" s="59"/>
      <c r="F346" s="277">
        <v>34</v>
      </c>
      <c r="I346" s="151"/>
      <c r="J346" s="151"/>
      <c r="K346" s="151"/>
    </row>
    <row r="347" spans="2:12">
      <c r="B347" s="60" t="s">
        <v>250</v>
      </c>
      <c r="C347" s="25"/>
      <c r="D347" s="61"/>
      <c r="F347" s="278">
        <v>820</v>
      </c>
      <c r="I347" s="151"/>
      <c r="J347" s="151"/>
      <c r="K347" s="151"/>
    </row>
    <row r="348" spans="2:12">
      <c r="B348" s="60" t="s">
        <v>359</v>
      </c>
      <c r="C348" s="25"/>
      <c r="D348" s="61"/>
      <c r="F348" s="279">
        <v>95.5</v>
      </c>
      <c r="I348" s="151"/>
      <c r="J348" s="151"/>
      <c r="K348" s="151"/>
    </row>
    <row r="349" spans="2:12">
      <c r="B349" s="60" t="s">
        <v>163</v>
      </c>
      <c r="C349" s="25"/>
      <c r="D349" s="61"/>
      <c r="F349" s="279">
        <v>14.3</v>
      </c>
      <c r="I349" s="151"/>
      <c r="J349" s="151"/>
      <c r="K349" s="151"/>
    </row>
    <row r="350" spans="2:12">
      <c r="B350" s="60" t="s">
        <v>360</v>
      </c>
      <c r="C350" s="25"/>
      <c r="D350" s="61"/>
      <c r="F350" s="278">
        <v>6698</v>
      </c>
      <c r="I350" s="151"/>
      <c r="J350" s="151"/>
      <c r="K350" s="151"/>
    </row>
    <row r="351" spans="2:12">
      <c r="B351" s="60" t="s">
        <v>361</v>
      </c>
      <c r="C351" s="25"/>
      <c r="D351" s="61"/>
      <c r="F351" s="278">
        <v>38288</v>
      </c>
      <c r="I351" s="151"/>
      <c r="J351" s="151"/>
      <c r="K351" s="151"/>
    </row>
    <row r="352" spans="2:12">
      <c r="B352" s="60" t="s">
        <v>362</v>
      </c>
      <c r="C352" s="25"/>
      <c r="D352" s="61"/>
      <c r="F352" s="278">
        <f>SUM(F350:F351)</f>
        <v>44986</v>
      </c>
      <c r="I352" s="151"/>
      <c r="J352" s="151"/>
      <c r="K352" s="151"/>
    </row>
    <row r="353" spans="2:12">
      <c r="B353" s="60" t="s">
        <v>363</v>
      </c>
      <c r="C353" s="25"/>
      <c r="D353" s="61"/>
      <c r="F353" s="263">
        <f>F351/F350</f>
        <v>5.7163332338011346</v>
      </c>
      <c r="I353" s="151"/>
      <c r="J353" s="151"/>
      <c r="K353" s="151"/>
    </row>
    <row r="354" spans="2:12" ht="13.5" thickBot="1">
      <c r="B354" s="62" t="s">
        <v>323</v>
      </c>
      <c r="C354" s="63"/>
      <c r="D354" s="64"/>
      <c r="F354" s="256">
        <v>1539</v>
      </c>
      <c r="G354" s="65"/>
      <c r="I354" s="151"/>
      <c r="J354" s="151"/>
      <c r="K354" s="151"/>
    </row>
    <row r="355" spans="2:12">
      <c r="I355" s="151"/>
      <c r="J355" s="151"/>
      <c r="K355" s="151"/>
    </row>
    <row r="356" spans="2:12">
      <c r="C356" s="123"/>
      <c r="D356" s="123"/>
      <c r="E356" s="123"/>
      <c r="F356" s="123"/>
      <c r="G356" s="123"/>
      <c r="I356" s="151"/>
      <c r="J356" s="151"/>
      <c r="K356" s="151"/>
    </row>
    <row r="357" spans="2:12" ht="13.5" thickBot="1">
      <c r="I357" s="151"/>
      <c r="J357" s="151"/>
      <c r="K357" s="151"/>
    </row>
    <row r="358" spans="2:12" ht="13.5" thickBot="1">
      <c r="B358" s="243" t="s">
        <v>366</v>
      </c>
      <c r="C358" s="244" t="s">
        <v>367</v>
      </c>
      <c r="D358" s="245"/>
      <c r="E358" s="245"/>
      <c r="F358" s="245"/>
      <c r="G358" s="245"/>
      <c r="H358" s="247" t="s">
        <v>368</v>
      </c>
      <c r="I358" s="246" t="s">
        <v>369</v>
      </c>
      <c r="J358" s="247" t="s">
        <v>370</v>
      </c>
      <c r="K358" s="248" t="s">
        <v>33</v>
      </c>
    </row>
    <row r="359" spans="2:12">
      <c r="B359" s="69">
        <v>751</v>
      </c>
      <c r="C359" s="67" t="s">
        <v>736</v>
      </c>
      <c r="D359" s="68"/>
      <c r="E359" s="68"/>
      <c r="F359" s="68"/>
      <c r="G359" s="68"/>
      <c r="H359" s="71">
        <v>110</v>
      </c>
      <c r="I359" s="70">
        <v>13.268998793727382</v>
      </c>
      <c r="J359" s="70">
        <v>13.77</v>
      </c>
      <c r="K359" s="198">
        <v>0.40839999999999999</v>
      </c>
    </row>
    <row r="360" spans="2:12">
      <c r="B360" s="75">
        <v>753</v>
      </c>
      <c r="C360" s="73" t="s">
        <v>737</v>
      </c>
      <c r="D360" s="74"/>
      <c r="E360" s="74"/>
      <c r="F360" s="74"/>
      <c r="G360" s="74"/>
      <c r="H360" s="77">
        <v>85</v>
      </c>
      <c r="I360" s="76">
        <v>10.253317249698432</v>
      </c>
      <c r="J360" s="76">
        <v>15.82</v>
      </c>
      <c r="K360" s="108">
        <v>0.47239999999999999</v>
      </c>
    </row>
    <row r="361" spans="2:12">
      <c r="B361" s="75">
        <v>750</v>
      </c>
      <c r="C361" s="67" t="s">
        <v>738</v>
      </c>
      <c r="D361" s="68"/>
      <c r="E361" s="68"/>
      <c r="F361" s="68"/>
      <c r="G361" s="68"/>
      <c r="H361" s="257">
        <v>74</v>
      </c>
      <c r="I361" s="76">
        <v>8.9264173703256944</v>
      </c>
      <c r="J361" s="81">
        <v>17.54</v>
      </c>
      <c r="K361" s="199">
        <v>0.6905</v>
      </c>
    </row>
    <row r="362" spans="2:12">
      <c r="B362" s="72">
        <v>752</v>
      </c>
      <c r="C362" s="84" t="s">
        <v>739</v>
      </c>
      <c r="D362" s="66"/>
      <c r="E362" s="66"/>
      <c r="F362" s="66"/>
      <c r="G362" s="66"/>
      <c r="H362" s="77">
        <v>58</v>
      </c>
      <c r="I362" s="78">
        <v>6.9963811821471653</v>
      </c>
      <c r="J362" s="76">
        <v>8.6</v>
      </c>
      <c r="K362" s="200">
        <v>0.3906</v>
      </c>
    </row>
    <row r="363" spans="2:12" ht="13.5" thickBot="1">
      <c r="B363" s="72">
        <v>812</v>
      </c>
      <c r="C363" s="84" t="s">
        <v>740</v>
      </c>
      <c r="D363" s="82"/>
      <c r="E363" s="82"/>
      <c r="F363" s="82"/>
      <c r="G363" s="82"/>
      <c r="H363" s="77">
        <v>29</v>
      </c>
      <c r="I363" s="107">
        <v>3.4981905910735827</v>
      </c>
      <c r="J363" s="76">
        <v>10.34</v>
      </c>
      <c r="K363" s="108">
        <v>0.4073</v>
      </c>
    </row>
    <row r="364" spans="2:12" ht="13.5" thickBot="1">
      <c r="B364" s="310" t="s">
        <v>265</v>
      </c>
      <c r="C364" s="90"/>
      <c r="D364" s="90"/>
      <c r="E364" s="90"/>
      <c r="F364" s="90"/>
      <c r="G364" s="90"/>
      <c r="H364" s="314">
        <v>829</v>
      </c>
      <c r="I364" s="311">
        <v>100</v>
      </c>
      <c r="J364" s="312">
        <v>14.29</v>
      </c>
      <c r="K364" s="313">
        <v>0.50429999999999997</v>
      </c>
      <c r="L364" s="360"/>
    </row>
    <row r="365" spans="2:12">
      <c r="B365" s="85"/>
      <c r="C365" s="93"/>
      <c r="D365" s="93"/>
      <c r="E365" s="93"/>
      <c r="F365" s="93"/>
      <c r="G365" s="93"/>
      <c r="H365" s="86"/>
      <c r="I365" s="121"/>
      <c r="J365" s="86"/>
      <c r="K365" s="86"/>
    </row>
    <row r="366" spans="2:12">
      <c r="B366" s="85"/>
      <c r="C366" s="93"/>
      <c r="D366" s="93"/>
      <c r="E366" s="93"/>
      <c r="F366" s="93"/>
      <c r="G366" s="93"/>
      <c r="H366" s="86"/>
      <c r="I366" s="121"/>
      <c r="J366" s="86"/>
      <c r="K366" s="86"/>
    </row>
    <row r="367" spans="2:12">
      <c r="B367" s="85"/>
      <c r="C367" s="93"/>
      <c r="D367" s="93"/>
      <c r="E367" s="93"/>
      <c r="F367" s="93"/>
      <c r="G367" s="93"/>
      <c r="H367" s="86"/>
      <c r="I367" s="121"/>
      <c r="J367" s="86"/>
      <c r="K367" s="86"/>
    </row>
    <row r="368" spans="2:12">
      <c r="B368" s="85"/>
      <c r="C368" s="93"/>
      <c r="D368" s="93"/>
      <c r="E368" s="93"/>
      <c r="F368" s="93"/>
      <c r="G368" s="93"/>
      <c r="H368" s="86"/>
      <c r="I368" s="121"/>
      <c r="J368" s="86"/>
      <c r="K368" s="86"/>
    </row>
    <row r="369" spans="1:11" ht="13.5" thickBot="1">
      <c r="B369" s="85"/>
      <c r="C369" s="93"/>
      <c r="D369" s="93"/>
      <c r="E369" s="93"/>
      <c r="F369" s="93"/>
      <c r="G369" s="93"/>
      <c r="H369" s="86"/>
      <c r="I369" s="121"/>
      <c r="J369" s="86"/>
      <c r="K369" s="86"/>
    </row>
    <row r="370" spans="1:11" ht="13.5" thickBot="1">
      <c r="B370" s="472" t="s">
        <v>167</v>
      </c>
      <c r="C370" s="473"/>
      <c r="D370" s="474"/>
      <c r="F370" s="259">
        <v>2019</v>
      </c>
      <c r="I370" s="151"/>
      <c r="J370" s="151"/>
      <c r="K370" s="151"/>
    </row>
    <row r="371" spans="1:11" ht="13.5" thickBot="1">
      <c r="B371" s="459" t="s">
        <v>178</v>
      </c>
      <c r="C371" s="481"/>
      <c r="D371" s="482"/>
      <c r="F371" s="260"/>
      <c r="I371" s="151"/>
      <c r="J371" s="151"/>
      <c r="K371" s="151"/>
    </row>
    <row r="372" spans="1:11" ht="13.5" thickBot="1">
      <c r="F372" t="s">
        <v>259</v>
      </c>
      <c r="H372" s="285" t="s">
        <v>259</v>
      </c>
      <c r="I372" s="151"/>
      <c r="J372" s="151"/>
      <c r="K372" s="151"/>
    </row>
    <row r="373" spans="1:11">
      <c r="B373" s="57" t="s">
        <v>357</v>
      </c>
      <c r="C373" s="58"/>
      <c r="D373" s="59"/>
      <c r="F373" s="277">
        <v>24</v>
      </c>
      <c r="I373" s="151"/>
      <c r="J373" s="151"/>
      <c r="K373" s="151"/>
    </row>
    <row r="374" spans="1:11">
      <c r="B374" s="60" t="s">
        <v>250</v>
      </c>
      <c r="C374" s="25"/>
      <c r="D374" s="61"/>
      <c r="F374" s="278">
        <v>627</v>
      </c>
      <c r="I374" s="151"/>
      <c r="J374" s="151"/>
      <c r="K374" s="151"/>
    </row>
    <row r="375" spans="1:11">
      <c r="B375" s="60" t="s">
        <v>359</v>
      </c>
      <c r="C375" s="25"/>
      <c r="D375" s="61"/>
      <c r="F375" s="279">
        <v>94.9</v>
      </c>
      <c r="I375" s="151"/>
      <c r="J375" s="151"/>
      <c r="K375" s="151"/>
    </row>
    <row r="376" spans="1:11" ht="13.5" thickBot="1">
      <c r="B376" s="62" t="s">
        <v>163</v>
      </c>
      <c r="C376" s="63"/>
      <c r="D376" s="64"/>
      <c r="F376" s="280">
        <v>13.2</v>
      </c>
      <c r="I376" s="151"/>
      <c r="J376" s="151"/>
      <c r="K376" s="151"/>
    </row>
    <row r="377" spans="1:11">
      <c r="I377" s="151"/>
      <c r="J377" s="151"/>
      <c r="K377" s="151"/>
    </row>
    <row r="378" spans="1:11">
      <c r="H378" s="308"/>
      <c r="I378" s="151"/>
      <c r="J378" s="151"/>
      <c r="K378" s="151"/>
    </row>
    <row r="379" spans="1:11" ht="13.5" thickBot="1">
      <c r="I379" s="151"/>
      <c r="J379" s="151"/>
      <c r="K379" s="151"/>
    </row>
    <row r="380" spans="1:11" ht="13.5" thickBot="1">
      <c r="A380" t="s">
        <v>259</v>
      </c>
      <c r="B380" s="243" t="s">
        <v>366</v>
      </c>
      <c r="C380" s="244" t="s">
        <v>367</v>
      </c>
      <c r="D380" s="245"/>
      <c r="E380" s="245"/>
      <c r="F380" s="245"/>
      <c r="G380" s="245"/>
      <c r="H380" s="247" t="s">
        <v>368</v>
      </c>
      <c r="I380" s="246" t="s">
        <v>369</v>
      </c>
      <c r="J380" s="247" t="s">
        <v>370</v>
      </c>
      <c r="K380" s="248" t="s">
        <v>33</v>
      </c>
    </row>
    <row r="381" spans="1:11">
      <c r="B381" s="69">
        <v>751</v>
      </c>
      <c r="C381" s="67" t="s">
        <v>736</v>
      </c>
      <c r="D381" s="68"/>
      <c r="E381" s="68"/>
      <c r="F381" s="68"/>
      <c r="G381" s="68"/>
      <c r="H381" s="71">
        <v>78</v>
      </c>
      <c r="I381" s="70">
        <v>12.244897959183673</v>
      </c>
      <c r="J381" s="70">
        <v>13.83</v>
      </c>
      <c r="K381" s="198">
        <v>0.41639999999999999</v>
      </c>
    </row>
    <row r="382" spans="1:11">
      <c r="B382" s="75">
        <v>750</v>
      </c>
      <c r="C382" s="73" t="s">
        <v>738</v>
      </c>
      <c r="D382" s="74"/>
      <c r="E382" s="74"/>
      <c r="F382" s="74"/>
      <c r="G382" s="74"/>
      <c r="H382" s="77">
        <v>73</v>
      </c>
      <c r="I382" s="76">
        <v>11.459968602825745</v>
      </c>
      <c r="J382" s="76">
        <v>17.59</v>
      </c>
      <c r="K382" s="108">
        <v>0.69010000000000005</v>
      </c>
    </row>
    <row r="383" spans="1:11">
      <c r="B383" s="75">
        <v>753</v>
      </c>
      <c r="C383" s="67" t="s">
        <v>737</v>
      </c>
      <c r="D383" s="68"/>
      <c r="E383" s="68"/>
      <c r="F383" s="68"/>
      <c r="G383" s="68"/>
      <c r="H383" s="257">
        <v>72</v>
      </c>
      <c r="I383" s="76">
        <v>11.30298273155416</v>
      </c>
      <c r="J383" s="81">
        <v>16</v>
      </c>
      <c r="K383" s="199">
        <v>0.4824</v>
      </c>
    </row>
    <row r="384" spans="1:11">
      <c r="B384" s="72">
        <v>752</v>
      </c>
      <c r="C384" s="84" t="s">
        <v>739</v>
      </c>
      <c r="D384" s="66"/>
      <c r="E384" s="66"/>
      <c r="F384" s="66"/>
      <c r="G384" s="66"/>
      <c r="H384" s="77">
        <v>55</v>
      </c>
      <c r="I384" s="78">
        <v>8.6342229199372049</v>
      </c>
      <c r="J384" s="76">
        <v>8.75</v>
      </c>
      <c r="K384" s="200">
        <v>0.39419999999999999</v>
      </c>
    </row>
    <row r="385" spans="2:12" ht="13.5" thickBot="1">
      <c r="B385" s="72">
        <v>812</v>
      </c>
      <c r="C385" s="84" t="s">
        <v>740</v>
      </c>
      <c r="D385" s="82"/>
      <c r="E385" s="82"/>
      <c r="F385" s="82"/>
      <c r="G385" s="82"/>
      <c r="H385" s="77">
        <v>27</v>
      </c>
      <c r="I385" s="107">
        <v>4.2386185243328098</v>
      </c>
      <c r="J385" s="76">
        <v>10.07</v>
      </c>
      <c r="K385" s="108">
        <v>0.40689999999999998</v>
      </c>
    </row>
    <row r="386" spans="2:12" ht="13.5" thickBot="1">
      <c r="B386" s="310" t="s">
        <v>265</v>
      </c>
      <c r="C386" s="90"/>
      <c r="D386" s="90"/>
      <c r="E386" s="90"/>
      <c r="F386" s="90"/>
      <c r="G386" s="90"/>
      <c r="H386" s="314">
        <v>637</v>
      </c>
      <c r="I386" s="311">
        <v>100</v>
      </c>
      <c r="J386" s="312">
        <v>13.19</v>
      </c>
      <c r="K386" s="313">
        <v>0.48599999999999999</v>
      </c>
      <c r="L386" s="360"/>
    </row>
    <row r="387" spans="2:12">
      <c r="B387" s="85"/>
      <c r="C387" s="85"/>
      <c r="D387" s="85"/>
      <c r="E387" s="85"/>
      <c r="F387" s="85"/>
      <c r="G387" s="85"/>
      <c r="I387" s="87"/>
      <c r="J387" s="86"/>
      <c r="K387" s="151"/>
    </row>
    <row r="388" spans="2:12">
      <c r="I388" s="151"/>
      <c r="J388" s="151"/>
      <c r="K388" s="151"/>
    </row>
    <row r="389" spans="2:12">
      <c r="I389" s="151"/>
      <c r="J389" s="151"/>
      <c r="K389" s="151"/>
    </row>
    <row r="390" spans="2:12">
      <c r="I390" s="151"/>
      <c r="J390" s="151"/>
      <c r="K390" s="151"/>
    </row>
    <row r="391" spans="2:12" ht="13.5" thickBot="1">
      <c r="B391" s="85"/>
      <c r="C391" s="85"/>
      <c r="D391" s="85"/>
      <c r="E391" s="85"/>
      <c r="F391" s="85"/>
      <c r="G391" s="85"/>
      <c r="I391" s="87"/>
      <c r="J391" s="86"/>
      <c r="K391" s="151"/>
    </row>
    <row r="392" spans="2:12" ht="13.5" thickBot="1">
      <c r="B392" s="472" t="s">
        <v>167</v>
      </c>
      <c r="C392" s="473"/>
      <c r="D392" s="474"/>
      <c r="E392" s="281"/>
      <c r="F392" s="259">
        <v>2019</v>
      </c>
      <c r="I392" s="151"/>
      <c r="J392" s="151"/>
      <c r="K392" s="151"/>
    </row>
    <row r="393" spans="2:12" ht="13.5" thickBot="1">
      <c r="B393" s="459" t="s">
        <v>179</v>
      </c>
      <c r="C393" s="481"/>
      <c r="D393" s="482"/>
      <c r="F393" s="260"/>
      <c r="I393" s="151"/>
      <c r="J393" s="151"/>
      <c r="K393" s="151"/>
    </row>
    <row r="394" spans="2:12" ht="13.5" thickBot="1">
      <c r="F394" t="s">
        <v>259</v>
      </c>
      <c r="H394" s="285" t="s">
        <v>259</v>
      </c>
      <c r="I394" s="151"/>
      <c r="J394" s="151"/>
      <c r="K394" s="151"/>
    </row>
    <row r="395" spans="2:12">
      <c r="B395" s="57" t="s">
        <v>357</v>
      </c>
      <c r="C395" s="58"/>
      <c r="D395" s="59"/>
      <c r="F395" s="277">
        <v>5</v>
      </c>
      <c r="I395" s="151"/>
      <c r="J395" s="151"/>
      <c r="K395" s="151"/>
    </row>
    <row r="396" spans="2:12">
      <c r="B396" s="60" t="s">
        <v>250</v>
      </c>
      <c r="C396" s="25"/>
      <c r="D396" s="61"/>
      <c r="F396" s="278">
        <v>140</v>
      </c>
      <c r="I396" s="151"/>
      <c r="J396" s="151"/>
      <c r="K396" s="151"/>
    </row>
    <row r="397" spans="2:12">
      <c r="B397" s="60" t="s">
        <v>359</v>
      </c>
      <c r="C397" s="25"/>
      <c r="D397" s="61"/>
      <c r="F397" s="279">
        <v>96.3</v>
      </c>
      <c r="I397" s="151"/>
      <c r="J397" s="151"/>
      <c r="K397" s="151"/>
    </row>
    <row r="398" spans="2:12" ht="13.5" thickBot="1">
      <c r="B398" s="62" t="s">
        <v>163</v>
      </c>
      <c r="C398" s="63"/>
      <c r="D398" s="64"/>
      <c r="F398" s="280">
        <v>12.7</v>
      </c>
      <c r="I398" s="151"/>
      <c r="J398" s="151"/>
      <c r="K398" s="151"/>
    </row>
    <row r="399" spans="2:12">
      <c r="I399" s="151"/>
      <c r="J399" s="151"/>
      <c r="K399" s="151"/>
    </row>
    <row r="400" spans="2:12">
      <c r="H400" s="308"/>
      <c r="I400" s="151"/>
      <c r="J400" s="151"/>
      <c r="K400" s="151"/>
    </row>
    <row r="401" spans="2:12" ht="13.5" thickBot="1">
      <c r="I401" s="151"/>
      <c r="J401" s="151"/>
      <c r="K401" s="151"/>
    </row>
    <row r="402" spans="2:12" ht="13.5" thickBot="1">
      <c r="B402" s="243" t="s">
        <v>366</v>
      </c>
      <c r="C402" s="244" t="s">
        <v>367</v>
      </c>
      <c r="D402" s="245"/>
      <c r="E402" s="245"/>
      <c r="F402" s="245"/>
      <c r="G402" s="245"/>
      <c r="H402" s="247" t="s">
        <v>368</v>
      </c>
      <c r="I402" s="246" t="s">
        <v>369</v>
      </c>
      <c r="J402" s="247" t="s">
        <v>370</v>
      </c>
      <c r="K402" s="248" t="s">
        <v>33</v>
      </c>
    </row>
    <row r="403" spans="2:12">
      <c r="B403" s="69">
        <v>751</v>
      </c>
      <c r="C403" s="67" t="s">
        <v>622</v>
      </c>
      <c r="D403" s="68"/>
      <c r="E403" s="68"/>
      <c r="F403" s="68"/>
      <c r="G403" s="68"/>
      <c r="H403" s="71">
        <v>31</v>
      </c>
      <c r="I403" s="70">
        <v>22.627737226277372</v>
      </c>
      <c r="J403" s="70">
        <v>13.71</v>
      </c>
      <c r="K403" s="198">
        <v>0.38519999999999999</v>
      </c>
    </row>
    <row r="404" spans="2:12">
      <c r="B404" s="75">
        <v>753</v>
      </c>
      <c r="C404" s="73" t="s">
        <v>623</v>
      </c>
      <c r="D404" s="74"/>
      <c r="E404" s="74"/>
      <c r="F404" s="74"/>
      <c r="G404" s="74"/>
      <c r="H404" s="77">
        <v>13</v>
      </c>
      <c r="I404" s="76">
        <v>9.4890510948905114</v>
      </c>
      <c r="J404" s="76">
        <v>14.85</v>
      </c>
      <c r="K404" s="108">
        <v>0.41699999999999998</v>
      </c>
    </row>
    <row r="405" spans="2:12">
      <c r="B405" s="75">
        <v>758</v>
      </c>
      <c r="C405" s="67" t="s">
        <v>626</v>
      </c>
      <c r="D405" s="68"/>
      <c r="E405" s="68"/>
      <c r="F405" s="68"/>
      <c r="G405" s="68"/>
      <c r="H405" s="257">
        <v>13</v>
      </c>
      <c r="I405" s="76">
        <v>9.4890510948905114</v>
      </c>
      <c r="J405" s="81">
        <v>8.31</v>
      </c>
      <c r="K405" s="199">
        <v>0.4496</v>
      </c>
    </row>
    <row r="406" spans="2:12">
      <c r="B406" s="72">
        <v>757</v>
      </c>
      <c r="C406" s="84" t="s">
        <v>625</v>
      </c>
      <c r="D406" s="66"/>
      <c r="E406" s="66"/>
      <c r="F406" s="66"/>
      <c r="G406" s="66"/>
      <c r="H406" s="77">
        <v>8</v>
      </c>
      <c r="I406" s="78">
        <v>5.8394160583941606</v>
      </c>
      <c r="J406" s="76">
        <v>17.75</v>
      </c>
      <c r="K406" s="200">
        <v>0.60919999999999996</v>
      </c>
    </row>
    <row r="407" spans="2:12" ht="13.5" thickBot="1">
      <c r="B407" s="72">
        <v>754</v>
      </c>
      <c r="C407" s="84" t="s">
        <v>624</v>
      </c>
      <c r="D407" s="82"/>
      <c r="E407" s="82"/>
      <c r="F407" s="82"/>
      <c r="G407" s="82"/>
      <c r="H407" s="77">
        <v>4</v>
      </c>
      <c r="I407" s="107">
        <v>2.9197080291970803</v>
      </c>
      <c r="J407" s="76">
        <v>15.75</v>
      </c>
      <c r="K407" s="108">
        <v>0.3332</v>
      </c>
    </row>
    <row r="408" spans="2:12" ht="13.5" thickBot="1">
      <c r="B408" s="310" t="s">
        <v>265</v>
      </c>
      <c r="C408" s="90"/>
      <c r="D408" s="90"/>
      <c r="E408" s="90"/>
      <c r="F408" s="90"/>
      <c r="G408" s="90"/>
      <c r="H408" s="314">
        <v>137</v>
      </c>
      <c r="I408" s="311">
        <v>100</v>
      </c>
      <c r="J408" s="312">
        <v>12.75</v>
      </c>
      <c r="K408" s="313">
        <v>0.43769999999999998</v>
      </c>
      <c r="L408" s="360"/>
    </row>
    <row r="409" spans="2:12">
      <c r="B409" s="85"/>
      <c r="C409" s="85"/>
      <c r="D409" s="85"/>
      <c r="E409" s="85"/>
      <c r="F409" s="85"/>
      <c r="G409" s="85"/>
      <c r="I409" s="87"/>
      <c r="J409" s="86"/>
      <c r="K409" s="151"/>
    </row>
    <row r="410" spans="2:12">
      <c r="B410" s="85"/>
      <c r="C410" s="85"/>
      <c r="D410" s="85"/>
      <c r="E410" s="85"/>
      <c r="F410" s="85"/>
      <c r="G410" s="85"/>
      <c r="I410" s="87"/>
      <c r="J410" s="86"/>
      <c r="K410" s="151"/>
    </row>
    <row r="411" spans="2:12">
      <c r="B411" s="85"/>
      <c r="C411" s="85"/>
      <c r="D411" s="85"/>
      <c r="E411" s="85"/>
      <c r="F411" s="85"/>
      <c r="G411" s="85"/>
      <c r="I411" s="87"/>
      <c r="J411" s="86"/>
      <c r="K411" s="151"/>
    </row>
    <row r="412" spans="2:12">
      <c r="B412" s="85"/>
      <c r="C412" s="85"/>
      <c r="D412" s="85"/>
      <c r="E412" s="85"/>
      <c r="F412" s="85"/>
      <c r="G412" s="85"/>
      <c r="I412" s="87"/>
      <c r="J412" s="86"/>
      <c r="K412" s="151"/>
    </row>
    <row r="413" spans="2:12" ht="13.5" thickBot="1">
      <c r="B413" s="85"/>
      <c r="C413" s="85"/>
      <c r="D413" s="85"/>
      <c r="E413" s="85"/>
      <c r="F413" s="85"/>
      <c r="I413" s="87"/>
      <c r="J413" s="86"/>
      <c r="K413" s="151"/>
    </row>
    <row r="414" spans="2:12" ht="13.5" thickBot="1">
      <c r="B414" s="472" t="s">
        <v>167</v>
      </c>
      <c r="C414" s="473"/>
      <c r="D414" s="474"/>
      <c r="F414" s="259">
        <v>2019</v>
      </c>
      <c r="I414" s="151"/>
      <c r="J414" s="151"/>
      <c r="K414" s="151"/>
    </row>
    <row r="415" spans="2:12" ht="13.5" thickBot="1">
      <c r="B415" s="459" t="s">
        <v>180</v>
      </c>
      <c r="C415" s="460"/>
      <c r="D415" s="461"/>
      <c r="F415" s="260"/>
      <c r="I415" s="151"/>
      <c r="J415" s="151"/>
      <c r="K415" s="151"/>
    </row>
    <row r="416" spans="2:12" ht="13.5" thickBot="1">
      <c r="H416" s="285" t="s">
        <v>259</v>
      </c>
      <c r="I416" s="151"/>
      <c r="J416" s="151"/>
      <c r="K416" s="151"/>
    </row>
    <row r="417" spans="2:12">
      <c r="B417" s="57" t="s">
        <v>357</v>
      </c>
      <c r="C417" s="58"/>
      <c r="D417" s="59"/>
      <c r="F417" s="277">
        <v>5</v>
      </c>
      <c r="I417" s="151"/>
      <c r="J417" s="151"/>
      <c r="K417" s="151"/>
    </row>
    <row r="418" spans="2:12">
      <c r="B418" s="60" t="s">
        <v>250</v>
      </c>
      <c r="C418" s="25"/>
      <c r="D418" s="61"/>
      <c r="F418" s="278">
        <v>53</v>
      </c>
      <c r="I418" s="151"/>
      <c r="J418" s="151"/>
      <c r="K418" s="151"/>
    </row>
    <row r="419" spans="2:12">
      <c r="B419" s="60" t="s">
        <v>359</v>
      </c>
      <c r="C419" s="25"/>
      <c r="D419" s="61"/>
      <c r="F419" s="279">
        <v>97.6</v>
      </c>
      <c r="I419" s="151"/>
      <c r="J419" s="151"/>
      <c r="K419" s="151"/>
    </row>
    <row r="420" spans="2:12">
      <c r="B420" s="60" t="s">
        <v>163</v>
      </c>
      <c r="C420" s="25"/>
      <c r="D420" s="61"/>
      <c r="F420" s="279">
        <v>30.9</v>
      </c>
      <c r="I420" s="151"/>
      <c r="J420" s="151"/>
      <c r="K420" s="151"/>
    </row>
    <row r="421" spans="2:12" ht="13.5" thickBot="1">
      <c r="B421" s="62" t="s">
        <v>323</v>
      </c>
      <c r="C421" s="63"/>
      <c r="D421" s="64"/>
      <c r="F421" s="256">
        <v>1539</v>
      </c>
      <c r="G421" s="65"/>
      <c r="I421" s="151"/>
      <c r="J421" s="151"/>
      <c r="K421" s="151"/>
    </row>
    <row r="422" spans="2:12">
      <c r="I422" s="151"/>
      <c r="J422" s="151"/>
      <c r="K422" s="151"/>
    </row>
    <row r="423" spans="2:12">
      <c r="I423" s="151"/>
      <c r="J423" s="151"/>
      <c r="K423" s="151"/>
    </row>
    <row r="424" spans="2:12" ht="13.5" thickBot="1">
      <c r="I424" s="151"/>
      <c r="J424" s="151"/>
      <c r="K424" s="151"/>
    </row>
    <row r="425" spans="2:12" ht="13.5" thickBot="1">
      <c r="B425" s="243" t="s">
        <v>366</v>
      </c>
      <c r="C425" s="244" t="s">
        <v>367</v>
      </c>
      <c r="D425" s="245"/>
      <c r="E425" s="245"/>
      <c r="F425" s="245"/>
      <c r="G425" s="245"/>
      <c r="H425" s="247" t="s">
        <v>368</v>
      </c>
      <c r="I425" s="246" t="s">
        <v>369</v>
      </c>
      <c r="J425" s="247" t="s">
        <v>370</v>
      </c>
      <c r="K425" s="248" t="s">
        <v>33</v>
      </c>
    </row>
    <row r="426" spans="2:12">
      <c r="B426" s="69">
        <v>759</v>
      </c>
      <c r="C426" s="67" t="s">
        <v>741</v>
      </c>
      <c r="D426" s="68"/>
      <c r="E426" s="68"/>
      <c r="F426" s="68"/>
      <c r="G426" s="68"/>
      <c r="H426" s="71">
        <v>25</v>
      </c>
      <c r="I426" s="70">
        <v>45.454545454545453</v>
      </c>
      <c r="J426" s="70">
        <v>31.96</v>
      </c>
      <c r="K426" s="198">
        <v>1.0042</v>
      </c>
    </row>
    <row r="427" spans="2:12">
      <c r="B427" s="75">
        <v>760</v>
      </c>
      <c r="C427" s="73" t="s">
        <v>627</v>
      </c>
      <c r="D427" s="74"/>
      <c r="E427" s="74"/>
      <c r="F427" s="74"/>
      <c r="G427" s="74"/>
      <c r="H427" s="77">
        <v>5</v>
      </c>
      <c r="I427" s="76">
        <v>9.0909090909090917</v>
      </c>
      <c r="J427" s="76">
        <v>21.6</v>
      </c>
      <c r="K427" s="108">
        <v>0.56279999999999997</v>
      </c>
    </row>
    <row r="428" spans="2:12">
      <c r="B428" s="75">
        <v>740</v>
      </c>
      <c r="C428" s="67" t="s">
        <v>742</v>
      </c>
      <c r="D428" s="68"/>
      <c r="E428" s="68"/>
      <c r="F428" s="68"/>
      <c r="G428" s="68"/>
      <c r="H428" s="257">
        <v>1</v>
      </c>
      <c r="I428" s="76">
        <v>1.8181818181818181</v>
      </c>
      <c r="J428" s="81">
        <v>102</v>
      </c>
      <c r="K428" s="199">
        <v>1.3512999999999999</v>
      </c>
    </row>
    <row r="429" spans="2:12">
      <c r="B429" s="72">
        <v>751</v>
      </c>
      <c r="C429" s="84" t="s">
        <v>622</v>
      </c>
      <c r="D429" s="66"/>
      <c r="E429" s="66"/>
      <c r="F429" s="66"/>
      <c r="G429" s="66"/>
      <c r="H429" s="77">
        <v>1</v>
      </c>
      <c r="I429" s="78">
        <v>1.8181818181818181</v>
      </c>
      <c r="J429" s="76">
        <v>11</v>
      </c>
      <c r="K429" s="200">
        <v>0.50360000000000005</v>
      </c>
    </row>
    <row r="430" spans="2:12" ht="13.5" thickBot="1">
      <c r="B430" s="72" t="s">
        <v>259</v>
      </c>
      <c r="C430" s="84" t="s">
        <v>259</v>
      </c>
      <c r="D430" s="82"/>
      <c r="E430" s="82"/>
      <c r="F430" s="82"/>
      <c r="G430" s="82"/>
      <c r="H430" s="77" t="s">
        <v>259</v>
      </c>
      <c r="I430" s="107" t="s">
        <v>259</v>
      </c>
      <c r="J430" s="76" t="s">
        <v>259</v>
      </c>
      <c r="K430" s="108" t="s">
        <v>259</v>
      </c>
    </row>
    <row r="431" spans="2:12" ht="13.5" thickBot="1">
      <c r="B431" s="310" t="s">
        <v>265</v>
      </c>
      <c r="C431" s="90"/>
      <c r="D431" s="90"/>
      <c r="E431" s="90"/>
      <c r="F431" s="90"/>
      <c r="G431" s="90"/>
      <c r="H431" s="314">
        <v>55</v>
      </c>
      <c r="I431" s="311">
        <v>100</v>
      </c>
      <c r="J431" s="312">
        <v>30.87</v>
      </c>
      <c r="K431" s="313">
        <v>0.93049999999999999</v>
      </c>
      <c r="L431" s="360"/>
    </row>
    <row r="432" spans="2:12">
      <c r="B432" s="85"/>
      <c r="C432" s="85"/>
      <c r="D432" s="85"/>
      <c r="E432" s="85"/>
      <c r="F432" s="85"/>
      <c r="G432" s="85"/>
      <c r="I432" s="121"/>
      <c r="J432" s="87"/>
      <c r="K432" s="222"/>
    </row>
    <row r="433" spans="2:11">
      <c r="B433" s="85"/>
      <c r="C433" s="85"/>
      <c r="D433" s="85"/>
      <c r="E433" s="85"/>
      <c r="F433" s="85"/>
      <c r="G433" s="85"/>
      <c r="I433" s="121"/>
      <c r="J433" s="87"/>
      <c r="K433" s="222"/>
    </row>
    <row r="434" spans="2:11">
      <c r="B434" s="85"/>
      <c r="C434" s="85"/>
      <c r="D434" s="85"/>
      <c r="E434" s="85"/>
      <c r="F434" s="85"/>
      <c r="G434" s="85"/>
      <c r="I434" s="121"/>
      <c r="J434" s="87"/>
      <c r="K434" s="222"/>
    </row>
    <row r="435" spans="2:11">
      <c r="B435" s="85"/>
      <c r="C435" s="85"/>
      <c r="D435" s="85"/>
      <c r="E435" s="85"/>
      <c r="F435" s="85"/>
      <c r="G435" s="85"/>
      <c r="I435" s="121"/>
      <c r="J435" s="87"/>
      <c r="K435" s="222"/>
    </row>
    <row r="436" spans="2:11">
      <c r="B436" s="85"/>
      <c r="C436" s="85"/>
      <c r="D436" s="85"/>
      <c r="E436" s="85"/>
      <c r="F436" s="85"/>
      <c r="G436" s="85"/>
      <c r="I436" s="121"/>
      <c r="J436" s="87"/>
      <c r="K436" s="222"/>
    </row>
    <row r="437" spans="2:11" ht="13.5" thickBot="1">
      <c r="B437" s="85"/>
      <c r="C437" s="85"/>
      <c r="D437" s="85"/>
      <c r="E437" s="85"/>
      <c r="F437" s="85"/>
      <c r="G437" s="85"/>
      <c r="I437" s="121"/>
      <c r="J437" s="87"/>
      <c r="K437" s="222"/>
    </row>
    <row r="438" spans="2:11" ht="13.5" thickBot="1">
      <c r="B438" s="462" t="s">
        <v>451</v>
      </c>
      <c r="C438" s="463"/>
      <c r="D438" s="464"/>
      <c r="F438" s="259">
        <v>2019</v>
      </c>
      <c r="G438" s="85"/>
      <c r="I438" s="151"/>
      <c r="J438" s="151"/>
      <c r="K438" s="151"/>
    </row>
    <row r="439" spans="2:11">
      <c r="B439" t="s">
        <v>259</v>
      </c>
      <c r="F439" s="260"/>
      <c r="G439" s="85"/>
      <c r="I439" s="151"/>
      <c r="J439" s="151"/>
      <c r="K439" s="151"/>
    </row>
    <row r="440" spans="2:11" ht="13.5" thickBot="1">
      <c r="I440" s="151"/>
      <c r="J440" s="151"/>
      <c r="K440" s="151"/>
    </row>
    <row r="441" spans="2:11">
      <c r="B441" s="57" t="s">
        <v>357</v>
      </c>
      <c r="C441" s="58"/>
      <c r="D441" s="59"/>
      <c r="F441" s="275">
        <v>76.2</v>
      </c>
      <c r="I441" s="151"/>
      <c r="J441" s="151"/>
      <c r="K441" s="151"/>
    </row>
    <row r="442" spans="2:11">
      <c r="B442" s="60" t="s">
        <v>358</v>
      </c>
      <c r="C442" s="25" t="s">
        <v>36</v>
      </c>
      <c r="D442" s="61"/>
      <c r="F442" s="262">
        <v>3739</v>
      </c>
      <c r="I442" s="151"/>
      <c r="J442" s="151"/>
      <c r="K442" s="151"/>
    </row>
    <row r="443" spans="2:11">
      <c r="B443" s="60" t="s">
        <v>359</v>
      </c>
      <c r="C443" s="25"/>
      <c r="D443" s="61"/>
      <c r="F443" s="276">
        <v>118.7</v>
      </c>
      <c r="I443" s="151"/>
      <c r="J443" s="151"/>
      <c r="K443" s="151"/>
    </row>
    <row r="444" spans="2:11">
      <c r="B444" s="60" t="s">
        <v>163</v>
      </c>
      <c r="C444" s="25"/>
      <c r="D444" s="61"/>
      <c r="F444" s="263">
        <v>8.6999999999999993</v>
      </c>
      <c r="I444" s="151"/>
      <c r="J444" s="151"/>
      <c r="K444" s="151"/>
    </row>
    <row r="445" spans="2:11">
      <c r="B445" s="60" t="s">
        <v>360</v>
      </c>
      <c r="C445" s="25"/>
      <c r="D445" s="61"/>
      <c r="F445" s="262">
        <v>3011</v>
      </c>
      <c r="I445" s="151"/>
      <c r="J445" s="151"/>
      <c r="K445" s="151"/>
    </row>
    <row r="446" spans="2:11">
      <c r="B446" s="60" t="s">
        <v>361</v>
      </c>
      <c r="C446" s="25"/>
      <c r="D446" s="61"/>
      <c r="F446" s="262">
        <v>9409</v>
      </c>
      <c r="I446" s="151"/>
      <c r="J446" s="151"/>
      <c r="K446" s="151"/>
    </row>
    <row r="447" spans="2:11">
      <c r="B447" s="60" t="s">
        <v>362</v>
      </c>
      <c r="C447" s="25"/>
      <c r="D447" s="61"/>
      <c r="F447" s="262">
        <f>SUM(F445:F446)</f>
        <v>12420</v>
      </c>
      <c r="I447" s="151"/>
      <c r="J447" s="151"/>
      <c r="K447" s="151"/>
    </row>
    <row r="448" spans="2:11">
      <c r="B448" s="60" t="s">
        <v>363</v>
      </c>
      <c r="C448" s="25"/>
      <c r="D448" s="61"/>
      <c r="F448" s="263">
        <f>F446/F445</f>
        <v>3.1248754566589172</v>
      </c>
      <c r="I448" s="151"/>
      <c r="J448" s="151"/>
      <c r="K448" s="151"/>
    </row>
    <row r="449" spans="2:12">
      <c r="B449" s="60" t="s">
        <v>364</v>
      </c>
      <c r="C449" s="25"/>
      <c r="D449" s="61"/>
      <c r="F449" s="263">
        <v>96.2</v>
      </c>
      <c r="I449" s="151"/>
      <c r="J449" s="151"/>
      <c r="K449" s="151"/>
    </row>
    <row r="450" spans="2:12" ht="13.5" thickBot="1">
      <c r="B450" s="62" t="s">
        <v>10</v>
      </c>
      <c r="C450" s="63"/>
      <c r="D450" s="64"/>
      <c r="F450" s="265">
        <v>1220</v>
      </c>
      <c r="G450" s="65"/>
      <c r="I450" s="151"/>
      <c r="J450" s="151"/>
      <c r="K450" s="151"/>
    </row>
    <row r="451" spans="2:12">
      <c r="I451" s="151"/>
      <c r="J451" s="151"/>
      <c r="K451" s="151"/>
    </row>
    <row r="452" spans="2:12">
      <c r="I452" s="151"/>
      <c r="J452" s="151"/>
      <c r="K452" s="151"/>
    </row>
    <row r="453" spans="2:12" ht="13.5" thickBot="1">
      <c r="I453" s="151"/>
      <c r="J453" s="151"/>
      <c r="K453" s="151"/>
    </row>
    <row r="454" spans="2:12" ht="13.5" thickBot="1">
      <c r="B454" s="243" t="s">
        <v>366</v>
      </c>
      <c r="C454" s="244" t="s">
        <v>367</v>
      </c>
      <c r="D454" s="245"/>
      <c r="E454" s="245"/>
      <c r="F454" s="245"/>
      <c r="G454" s="245"/>
      <c r="H454" s="247" t="s">
        <v>368</v>
      </c>
      <c r="I454" s="246" t="s">
        <v>369</v>
      </c>
      <c r="J454" s="247" t="s">
        <v>370</v>
      </c>
      <c r="K454" s="248" t="s">
        <v>33</v>
      </c>
    </row>
    <row r="455" spans="2:12">
      <c r="B455" s="69">
        <v>194</v>
      </c>
      <c r="C455" s="67" t="s">
        <v>628</v>
      </c>
      <c r="D455" s="68"/>
      <c r="E455" s="68"/>
      <c r="F455" s="68"/>
      <c r="G455" s="68"/>
      <c r="H455" s="71">
        <v>239</v>
      </c>
      <c r="I455" s="70">
        <v>6.4368435227578775</v>
      </c>
      <c r="J455" s="70">
        <v>7.69</v>
      </c>
      <c r="K455" s="198">
        <v>0.77529999999999999</v>
      </c>
    </row>
    <row r="456" spans="2:12">
      <c r="B456" s="75">
        <v>463</v>
      </c>
      <c r="C456" s="73" t="s">
        <v>601</v>
      </c>
      <c r="D456" s="74"/>
      <c r="E456" s="74"/>
      <c r="F456" s="74"/>
      <c r="G456" s="74"/>
      <c r="H456" s="77">
        <v>223</v>
      </c>
      <c r="I456" s="76">
        <v>6.0059251279288981</v>
      </c>
      <c r="J456" s="76">
        <v>8.6</v>
      </c>
      <c r="K456" s="108">
        <v>0.67179999999999995</v>
      </c>
    </row>
    <row r="457" spans="2:12">
      <c r="B457" s="75">
        <v>144</v>
      </c>
      <c r="C457" s="67" t="s">
        <v>608</v>
      </c>
      <c r="D457" s="68"/>
      <c r="E457" s="68"/>
      <c r="F457" s="68"/>
      <c r="G457" s="68"/>
      <c r="H457" s="257">
        <v>200</v>
      </c>
      <c r="I457" s="76">
        <v>5.3864799353622406</v>
      </c>
      <c r="J457" s="81">
        <v>7.33</v>
      </c>
      <c r="K457" s="199">
        <v>0.62939999999999996</v>
      </c>
    </row>
    <row r="458" spans="2:12">
      <c r="B458" s="72">
        <v>139</v>
      </c>
      <c r="C458" s="84" t="s">
        <v>610</v>
      </c>
      <c r="D458" s="66"/>
      <c r="E458" s="66"/>
      <c r="F458" s="66"/>
      <c r="G458" s="66"/>
      <c r="H458" s="77">
        <v>126</v>
      </c>
      <c r="I458" s="78">
        <v>3.3934823592782117</v>
      </c>
      <c r="J458" s="76">
        <v>7.96</v>
      </c>
      <c r="K458" s="200">
        <v>0.85929999999999995</v>
      </c>
    </row>
    <row r="459" spans="2:12" ht="13.5" thickBot="1">
      <c r="B459" s="72">
        <v>113</v>
      </c>
      <c r="C459" s="84" t="s">
        <v>636</v>
      </c>
      <c r="D459" s="82"/>
      <c r="E459" s="82"/>
      <c r="F459" s="82"/>
      <c r="G459" s="82"/>
      <c r="H459" s="77">
        <v>111</v>
      </c>
      <c r="I459" s="107">
        <v>2.9894963641260435</v>
      </c>
      <c r="J459" s="76">
        <v>6.58</v>
      </c>
      <c r="K459" s="108">
        <v>0.52649999999999997</v>
      </c>
    </row>
    <row r="460" spans="2:12" ht="13.5" thickBot="1">
      <c r="B460" s="310" t="s">
        <v>265</v>
      </c>
      <c r="C460" s="90"/>
      <c r="D460" s="90"/>
      <c r="E460" s="90"/>
      <c r="F460" s="90"/>
      <c r="G460" s="90"/>
      <c r="H460" s="314">
        <v>3713</v>
      </c>
      <c r="I460" s="311">
        <v>100</v>
      </c>
      <c r="J460" s="312">
        <v>8.8000000000000007</v>
      </c>
      <c r="K460" s="313">
        <v>0.84650000000000003</v>
      </c>
      <c r="L460" s="360"/>
    </row>
    <row r="461" spans="2:12">
      <c r="B461" s="85"/>
      <c r="C461" s="85"/>
      <c r="D461" s="85"/>
      <c r="E461" s="85"/>
      <c r="F461" s="85"/>
      <c r="G461" s="85"/>
      <c r="I461" s="121"/>
      <c r="J461" s="87"/>
      <c r="K461" s="86"/>
    </row>
    <row r="462" spans="2:12">
      <c r="B462" s="85"/>
      <c r="C462" s="85"/>
      <c r="D462" s="85"/>
      <c r="E462" s="85"/>
      <c r="F462" s="85"/>
      <c r="G462" s="85"/>
      <c r="I462" s="121"/>
      <c r="J462" s="87"/>
      <c r="K462" s="86"/>
    </row>
    <row r="463" spans="2:12">
      <c r="B463" s="85"/>
      <c r="C463" s="85"/>
      <c r="D463" s="85"/>
      <c r="E463" s="85"/>
      <c r="F463" s="85"/>
      <c r="G463" s="85"/>
      <c r="I463" s="121"/>
      <c r="J463" s="87"/>
      <c r="K463" s="86"/>
    </row>
    <row r="464" spans="2:12">
      <c r="B464" s="85"/>
      <c r="C464" s="85"/>
      <c r="D464" s="85"/>
      <c r="E464" s="85"/>
      <c r="F464" s="85"/>
      <c r="G464" s="85"/>
      <c r="I464" s="121"/>
      <c r="J464" s="87"/>
      <c r="K464" s="86"/>
    </row>
    <row r="465" spans="2:11" ht="13.5" thickBot="1">
      <c r="I465" s="151"/>
      <c r="J465" s="151"/>
      <c r="K465" s="151"/>
    </row>
    <row r="466" spans="2:11" ht="13.5" thickBot="1">
      <c r="B466" s="465" t="s">
        <v>168</v>
      </c>
      <c r="C466" s="466"/>
      <c r="D466" s="467"/>
      <c r="F466" s="259">
        <v>2019</v>
      </c>
      <c r="I466" s="151"/>
      <c r="J466" s="151"/>
      <c r="K466" s="151"/>
    </row>
    <row r="467" spans="2:11" ht="13.5" thickBot="1">
      <c r="B467" s="459" t="s">
        <v>181</v>
      </c>
      <c r="C467" s="460"/>
      <c r="D467" s="461"/>
      <c r="F467" s="260"/>
      <c r="I467" s="151"/>
      <c r="J467" s="151"/>
      <c r="K467" s="151"/>
    </row>
    <row r="468" spans="2:11" ht="13.5" thickBot="1">
      <c r="I468" s="151"/>
      <c r="J468" s="151"/>
      <c r="K468" s="151"/>
    </row>
    <row r="469" spans="2:11">
      <c r="B469" s="57" t="s">
        <v>357</v>
      </c>
      <c r="C469" s="58"/>
      <c r="D469" s="59"/>
      <c r="F469" s="275">
        <v>48.3</v>
      </c>
      <c r="I469" s="151"/>
      <c r="J469" s="151"/>
      <c r="K469" s="151"/>
    </row>
    <row r="470" spans="2:11">
      <c r="B470" s="60" t="s">
        <v>358</v>
      </c>
      <c r="C470" s="25" t="s">
        <v>36</v>
      </c>
      <c r="D470" s="61"/>
      <c r="F470" s="262">
        <v>2658</v>
      </c>
      <c r="I470" s="151"/>
      <c r="J470" s="151"/>
      <c r="K470" s="151"/>
    </row>
    <row r="471" spans="2:11">
      <c r="B471" s="60" t="s">
        <v>359</v>
      </c>
      <c r="C471" s="25"/>
      <c r="D471" s="61"/>
      <c r="F471" s="276">
        <v>138.19999999999999</v>
      </c>
      <c r="I471" s="151"/>
      <c r="J471" s="151"/>
      <c r="K471" s="151"/>
    </row>
    <row r="472" spans="2:11">
      <c r="B472" s="60" t="s">
        <v>163</v>
      </c>
      <c r="C472" s="25"/>
      <c r="D472" s="61"/>
      <c r="F472" s="263">
        <v>9.3000000000000007</v>
      </c>
      <c r="I472" s="151"/>
      <c r="J472" s="151"/>
      <c r="K472" s="151"/>
    </row>
    <row r="473" spans="2:11">
      <c r="B473" s="60" t="s">
        <v>360</v>
      </c>
      <c r="C473" s="25"/>
      <c r="D473" s="61"/>
      <c r="F473" s="262">
        <v>2578</v>
      </c>
      <c r="I473" s="151"/>
      <c r="J473" s="151"/>
      <c r="K473" s="151"/>
    </row>
    <row r="474" spans="2:11">
      <c r="B474" s="60" t="s">
        <v>361</v>
      </c>
      <c r="C474" s="25"/>
      <c r="D474" s="61"/>
      <c r="F474" s="262">
        <v>6262</v>
      </c>
      <c r="I474" s="151"/>
      <c r="J474" s="151"/>
      <c r="K474" s="151"/>
    </row>
    <row r="475" spans="2:11">
      <c r="B475" s="60" t="s">
        <v>362</v>
      </c>
      <c r="C475" s="25"/>
      <c r="D475" s="61"/>
      <c r="F475" s="262">
        <f>SUM(F473:F474)</f>
        <v>8840</v>
      </c>
      <c r="I475" s="151"/>
      <c r="J475" s="151"/>
      <c r="K475" s="151"/>
    </row>
    <row r="476" spans="2:11">
      <c r="B476" s="60" t="s">
        <v>363</v>
      </c>
      <c r="C476" s="25"/>
      <c r="D476" s="61"/>
      <c r="F476" s="263">
        <f>F474/F473</f>
        <v>2.4290147401086113</v>
      </c>
      <c r="I476" s="151"/>
      <c r="J476" s="151"/>
      <c r="K476" s="151"/>
    </row>
    <row r="477" spans="2:11" ht="13.5" thickBot="1">
      <c r="B477" s="62" t="s">
        <v>10</v>
      </c>
      <c r="C477" s="63"/>
      <c r="D477" s="64"/>
      <c r="F477" s="265">
        <v>1220</v>
      </c>
      <c r="G477" s="65"/>
      <c r="I477" s="151"/>
      <c r="J477" s="151"/>
      <c r="K477" s="151"/>
    </row>
    <row r="478" spans="2:11">
      <c r="I478" s="151"/>
      <c r="J478" s="151"/>
      <c r="K478" s="151"/>
    </row>
    <row r="479" spans="2:11">
      <c r="I479" s="151"/>
      <c r="J479" s="151"/>
      <c r="K479" s="151"/>
    </row>
    <row r="480" spans="2:11" ht="13.5" thickBot="1">
      <c r="I480" s="151"/>
      <c r="J480" s="151"/>
      <c r="K480" s="151"/>
    </row>
    <row r="481" spans="2:12" ht="13.5" thickBot="1">
      <c r="B481" s="243" t="s">
        <v>366</v>
      </c>
      <c r="C481" s="244" t="s">
        <v>367</v>
      </c>
      <c r="D481" s="245"/>
      <c r="E481" s="245"/>
      <c r="F481" s="245"/>
      <c r="G481" s="245"/>
      <c r="H481" s="247" t="s">
        <v>368</v>
      </c>
      <c r="I481" s="246" t="s">
        <v>369</v>
      </c>
      <c r="J481" s="247" t="s">
        <v>370</v>
      </c>
      <c r="K481" s="248" t="s">
        <v>33</v>
      </c>
    </row>
    <row r="482" spans="2:12">
      <c r="B482" s="69">
        <v>463</v>
      </c>
      <c r="C482" s="67" t="s">
        <v>601</v>
      </c>
      <c r="D482" s="68"/>
      <c r="E482" s="68"/>
      <c r="F482" s="68"/>
      <c r="G482" s="68"/>
      <c r="H482" s="71">
        <v>184</v>
      </c>
      <c r="I482" s="70">
        <v>7.0282658517952639</v>
      </c>
      <c r="J482" s="70">
        <v>9</v>
      </c>
      <c r="K482" s="198">
        <v>0.68569999999999998</v>
      </c>
    </row>
    <row r="483" spans="2:12">
      <c r="B483" s="75">
        <v>144</v>
      </c>
      <c r="C483" s="73" t="s">
        <v>608</v>
      </c>
      <c r="D483" s="74"/>
      <c r="E483" s="74"/>
      <c r="F483" s="74"/>
      <c r="G483" s="74"/>
      <c r="H483" s="77">
        <v>139</v>
      </c>
      <c r="I483" s="76">
        <v>5.3093964858670741</v>
      </c>
      <c r="J483" s="76">
        <v>7.56</v>
      </c>
      <c r="K483" s="108">
        <v>0.64280000000000004</v>
      </c>
    </row>
    <row r="484" spans="2:12">
      <c r="B484" s="75">
        <v>139</v>
      </c>
      <c r="C484" s="67" t="s">
        <v>610</v>
      </c>
      <c r="D484" s="68"/>
      <c r="E484" s="68"/>
      <c r="F484" s="68"/>
      <c r="G484" s="68"/>
      <c r="H484" s="257">
        <v>100</v>
      </c>
      <c r="I484" s="76">
        <v>3.8197097020626432</v>
      </c>
      <c r="J484" s="81">
        <v>8.0500000000000007</v>
      </c>
      <c r="K484" s="199">
        <v>0.87590000000000001</v>
      </c>
    </row>
    <row r="485" spans="2:12">
      <c r="B485" s="72">
        <v>137</v>
      </c>
      <c r="C485" s="84" t="s">
        <v>629</v>
      </c>
      <c r="D485" s="66"/>
      <c r="E485" s="66"/>
      <c r="F485" s="66"/>
      <c r="G485" s="66"/>
      <c r="H485" s="77">
        <v>87</v>
      </c>
      <c r="I485" s="78">
        <v>3.3231474407944996</v>
      </c>
      <c r="J485" s="76">
        <v>8.6</v>
      </c>
      <c r="K485" s="200">
        <v>1.1268</v>
      </c>
    </row>
    <row r="486" spans="2:12" ht="13.5" thickBot="1">
      <c r="B486" s="72">
        <v>720</v>
      </c>
      <c r="C486" s="84" t="s">
        <v>630</v>
      </c>
      <c r="D486" s="82"/>
      <c r="E486" s="82"/>
      <c r="F486" s="82"/>
      <c r="G486" s="82"/>
      <c r="H486" s="77">
        <v>64</v>
      </c>
      <c r="I486" s="107">
        <v>2.4446142093200915</v>
      </c>
      <c r="J486" s="76">
        <v>9.09</v>
      </c>
      <c r="K486" s="108">
        <v>1.3087</v>
      </c>
    </row>
    <row r="487" spans="2:12" ht="13.5" thickBot="1">
      <c r="B487" s="310" t="s">
        <v>265</v>
      </c>
      <c r="C487" s="90"/>
      <c r="D487" s="90"/>
      <c r="E487" s="90"/>
      <c r="F487" s="90"/>
      <c r="G487" s="90"/>
      <c r="H487" s="314">
        <v>2618</v>
      </c>
      <c r="I487" s="311">
        <v>100</v>
      </c>
      <c r="J487" s="312">
        <v>9.35</v>
      </c>
      <c r="K487" s="313">
        <v>0.89019999999999999</v>
      </c>
      <c r="L487" s="360"/>
    </row>
    <row r="488" spans="2:12">
      <c r="B488" s="85"/>
      <c r="C488" s="85"/>
      <c r="D488" s="85"/>
      <c r="E488" s="85"/>
      <c r="F488" s="85"/>
      <c r="G488" s="85"/>
      <c r="I488" s="121"/>
      <c r="J488" s="87"/>
      <c r="K488" s="86"/>
    </row>
    <row r="489" spans="2:12">
      <c r="B489" s="85"/>
      <c r="C489" s="85"/>
      <c r="D489" s="85"/>
      <c r="E489" s="85"/>
      <c r="F489" s="85"/>
      <c r="G489" s="85"/>
      <c r="I489" s="121"/>
      <c r="J489" s="87"/>
      <c r="K489" s="86"/>
    </row>
    <row r="490" spans="2:12">
      <c r="B490" s="85"/>
      <c r="C490" s="85"/>
      <c r="D490" s="85"/>
      <c r="E490" s="85"/>
      <c r="F490" s="85"/>
      <c r="G490" s="85"/>
      <c r="I490" s="121"/>
      <c r="J490" s="87"/>
      <c r="K490" s="86"/>
    </row>
    <row r="491" spans="2:12">
      <c r="B491" s="85"/>
      <c r="C491" s="85"/>
      <c r="D491" s="85"/>
      <c r="E491" s="85"/>
      <c r="F491" s="85"/>
      <c r="G491" s="85"/>
      <c r="I491" s="121"/>
      <c r="J491" s="87"/>
      <c r="K491" s="86"/>
    </row>
    <row r="492" spans="2:12" ht="13.5" thickBot="1">
      <c r="B492" s="85"/>
      <c r="C492" s="85"/>
      <c r="D492" s="85"/>
      <c r="E492" s="85"/>
      <c r="F492" s="85"/>
      <c r="G492" s="85"/>
      <c r="I492" s="121"/>
      <c r="J492" s="87"/>
      <c r="K492" s="86"/>
    </row>
    <row r="493" spans="2:12" ht="13.5" thickBot="1">
      <c r="B493" s="465" t="s">
        <v>168</v>
      </c>
      <c r="C493" s="466"/>
      <c r="D493" s="467"/>
      <c r="F493" s="259">
        <v>2019</v>
      </c>
      <c r="G493" s="85"/>
      <c r="I493" s="151"/>
      <c r="J493" s="151"/>
      <c r="K493" s="151"/>
    </row>
    <row r="494" spans="2:12" ht="13.5" thickBot="1">
      <c r="B494" s="459" t="s">
        <v>182</v>
      </c>
      <c r="C494" s="460"/>
      <c r="D494" s="461"/>
      <c r="F494" s="260"/>
      <c r="I494" s="151"/>
      <c r="J494" s="151"/>
      <c r="K494" s="151"/>
    </row>
    <row r="495" spans="2:12" ht="13.5" thickBot="1">
      <c r="I495" s="151"/>
      <c r="J495" s="151"/>
      <c r="K495" s="151"/>
    </row>
    <row r="496" spans="2:12">
      <c r="B496" s="57" t="s">
        <v>357</v>
      </c>
      <c r="C496" s="58"/>
      <c r="D496" s="59"/>
      <c r="F496" s="261">
        <v>4</v>
      </c>
      <c r="I496" s="151"/>
      <c r="J496" s="151"/>
      <c r="K496" s="151"/>
    </row>
    <row r="497" spans="2:12">
      <c r="B497" s="60" t="s">
        <v>250</v>
      </c>
      <c r="C497" s="25"/>
      <c r="D497" s="61"/>
      <c r="F497" s="262">
        <v>363</v>
      </c>
      <c r="I497" s="151"/>
      <c r="J497" s="151"/>
      <c r="K497" s="151"/>
    </row>
    <row r="498" spans="2:12">
      <c r="B498" s="60" t="s">
        <v>359</v>
      </c>
      <c r="C498" s="25"/>
      <c r="D498" s="61"/>
      <c r="F498" s="276">
        <v>198.6</v>
      </c>
      <c r="I498" s="151"/>
      <c r="J498" s="151"/>
      <c r="K498" s="151"/>
    </row>
    <row r="499" spans="2:12">
      <c r="B499" s="60" t="s">
        <v>163</v>
      </c>
      <c r="C499" s="25"/>
      <c r="D499" s="61"/>
      <c r="F499" s="263">
        <v>7.6</v>
      </c>
      <c r="I499" s="151"/>
      <c r="J499" s="151"/>
      <c r="K499" s="151"/>
    </row>
    <row r="500" spans="2:12">
      <c r="B500" s="60" t="s">
        <v>360</v>
      </c>
      <c r="C500" s="25"/>
      <c r="D500" s="61"/>
      <c r="F500" s="255">
        <v>76</v>
      </c>
      <c r="G500" s="65"/>
      <c r="I500" s="151"/>
      <c r="J500" s="151"/>
      <c r="K500" s="151"/>
    </row>
    <row r="501" spans="2:12">
      <c r="B501" s="60" t="s">
        <v>361</v>
      </c>
      <c r="C501" s="25"/>
      <c r="D501" s="61"/>
      <c r="F501" s="255">
        <v>919</v>
      </c>
      <c r="I501" s="151"/>
      <c r="J501" s="151"/>
      <c r="K501" s="151"/>
    </row>
    <row r="502" spans="2:12" ht="13.5" thickBot="1">
      <c r="B502" s="221" t="s">
        <v>10</v>
      </c>
      <c r="C502" s="63"/>
      <c r="D502" s="64"/>
      <c r="F502" s="258">
        <v>0</v>
      </c>
      <c r="I502" s="151"/>
      <c r="J502" s="151"/>
      <c r="K502" s="151"/>
    </row>
    <row r="503" spans="2:12">
      <c r="I503" s="151"/>
      <c r="J503" s="151"/>
      <c r="K503" s="151"/>
    </row>
    <row r="504" spans="2:12" ht="13.5" thickBot="1">
      <c r="I504" s="151"/>
      <c r="J504" s="151"/>
      <c r="K504" s="151"/>
    </row>
    <row r="505" spans="2:12" ht="13.5" thickBot="1">
      <c r="B505" s="243" t="s">
        <v>366</v>
      </c>
      <c r="C505" s="244" t="s">
        <v>367</v>
      </c>
      <c r="D505" s="245"/>
      <c r="E505" s="245"/>
      <c r="F505" s="245"/>
      <c r="G505" s="245"/>
      <c r="H505" s="247" t="s">
        <v>368</v>
      </c>
      <c r="I505" s="246" t="s">
        <v>369</v>
      </c>
      <c r="J505" s="247" t="s">
        <v>370</v>
      </c>
      <c r="K505" s="248" t="s">
        <v>33</v>
      </c>
    </row>
    <row r="506" spans="2:12">
      <c r="B506" s="69">
        <v>194</v>
      </c>
      <c r="C506" s="67" t="s">
        <v>628</v>
      </c>
      <c r="D506" s="68"/>
      <c r="E506" s="68"/>
      <c r="F506" s="68"/>
      <c r="G506" s="68"/>
      <c r="H506" s="71">
        <v>167</v>
      </c>
      <c r="I506" s="70">
        <v>44.772117962466488</v>
      </c>
      <c r="J506" s="70">
        <v>6.92</v>
      </c>
      <c r="K506" s="198">
        <v>0.74539999999999995</v>
      </c>
    </row>
    <row r="507" spans="2:12">
      <c r="B507" s="75">
        <v>144</v>
      </c>
      <c r="C507" s="73" t="s">
        <v>608</v>
      </c>
      <c r="D507" s="74"/>
      <c r="E507" s="74"/>
      <c r="F507" s="74"/>
      <c r="G507" s="74"/>
      <c r="H507" s="77">
        <v>20</v>
      </c>
      <c r="I507" s="76">
        <v>5.3619302949061662</v>
      </c>
      <c r="J507" s="76">
        <v>8.9499999999999993</v>
      </c>
      <c r="K507" s="108">
        <v>0.64770000000000005</v>
      </c>
    </row>
    <row r="508" spans="2:12">
      <c r="B508" s="75">
        <v>133</v>
      </c>
      <c r="C508" s="67" t="s">
        <v>631</v>
      </c>
      <c r="D508" s="68"/>
      <c r="E508" s="68"/>
      <c r="F508" s="68"/>
      <c r="G508" s="68"/>
      <c r="H508" s="257">
        <v>5</v>
      </c>
      <c r="I508" s="76">
        <v>1.3404825737265416</v>
      </c>
      <c r="J508" s="81">
        <v>3.4</v>
      </c>
      <c r="K508" s="199">
        <v>0.88690000000000002</v>
      </c>
    </row>
    <row r="509" spans="2:12">
      <c r="B509" s="72">
        <v>113</v>
      </c>
      <c r="C509" s="84" t="s">
        <v>636</v>
      </c>
      <c r="D509" s="66"/>
      <c r="E509" s="66"/>
      <c r="F509" s="66"/>
      <c r="G509" s="66"/>
      <c r="H509" s="77">
        <v>4</v>
      </c>
      <c r="I509" s="78">
        <v>1.0723860589812333</v>
      </c>
      <c r="J509" s="76">
        <v>4.75</v>
      </c>
      <c r="K509" s="200">
        <v>0.84379999999999999</v>
      </c>
    </row>
    <row r="510" spans="2:12" ht="13.5" thickBot="1">
      <c r="B510" s="72">
        <v>140</v>
      </c>
      <c r="C510" s="84" t="s">
        <v>632</v>
      </c>
      <c r="D510" s="82"/>
      <c r="E510" s="82"/>
      <c r="F510" s="82"/>
      <c r="G510" s="82"/>
      <c r="H510" s="77">
        <v>4</v>
      </c>
      <c r="I510" s="107">
        <v>1.0723860589812333</v>
      </c>
      <c r="J510" s="76">
        <v>4.25</v>
      </c>
      <c r="K510" s="108">
        <v>0.60119999999999996</v>
      </c>
    </row>
    <row r="511" spans="2:12" ht="13.5" thickBot="1">
      <c r="B511" s="310" t="s">
        <v>265</v>
      </c>
      <c r="C511" s="90"/>
      <c r="D511" s="90"/>
      <c r="E511" s="90"/>
      <c r="F511" s="90"/>
      <c r="G511" s="90"/>
      <c r="H511" s="314">
        <v>373</v>
      </c>
      <c r="I511" s="311">
        <v>100</v>
      </c>
      <c r="J511" s="312">
        <v>7.68</v>
      </c>
      <c r="K511" s="313">
        <v>0.76970000000000005</v>
      </c>
      <c r="L511" s="360"/>
    </row>
    <row r="512" spans="2:12">
      <c r="B512" s="85"/>
      <c r="C512" s="85"/>
      <c r="D512" s="85"/>
      <c r="E512" s="85"/>
      <c r="F512" s="85"/>
      <c r="G512" s="85"/>
      <c r="I512" s="121"/>
      <c r="J512" s="87"/>
      <c r="K512" s="222"/>
    </row>
    <row r="513" spans="2:11">
      <c r="B513" s="85"/>
      <c r="C513" s="85"/>
      <c r="D513" s="85"/>
      <c r="E513" s="85"/>
      <c r="F513" s="85"/>
      <c r="G513" s="85"/>
      <c r="I513" s="121"/>
      <c r="J513" s="87"/>
      <c r="K513" s="222"/>
    </row>
    <row r="514" spans="2:11">
      <c r="B514" s="85"/>
      <c r="C514" s="85"/>
      <c r="D514" s="85"/>
      <c r="E514" s="85"/>
      <c r="F514" s="85"/>
      <c r="G514" s="85"/>
      <c r="I514" s="121"/>
      <c r="J514" s="87"/>
      <c r="K514" s="222"/>
    </row>
    <row r="515" spans="2:11">
      <c r="B515" s="85"/>
      <c r="C515" s="85"/>
      <c r="D515" s="85"/>
      <c r="E515" s="85"/>
      <c r="F515" s="85"/>
      <c r="G515" s="85"/>
      <c r="I515" s="121"/>
      <c r="J515" s="87"/>
      <c r="K515" s="222"/>
    </row>
    <row r="516" spans="2:11" ht="13.5" thickBot="1">
      <c r="B516" s="85"/>
      <c r="C516" s="85"/>
      <c r="D516" s="85"/>
      <c r="E516" s="85"/>
      <c r="F516" s="85"/>
      <c r="G516" s="85"/>
      <c r="I516" s="121"/>
      <c r="J516" s="87"/>
      <c r="K516" s="86"/>
    </row>
    <row r="517" spans="2:11" ht="13.5" thickBot="1">
      <c r="B517" s="465" t="s">
        <v>168</v>
      </c>
      <c r="C517" s="466"/>
      <c r="D517" s="467"/>
      <c r="F517" s="259">
        <v>2019</v>
      </c>
      <c r="G517" s="85"/>
      <c r="I517" s="151"/>
      <c r="J517" s="151"/>
      <c r="K517" s="151"/>
    </row>
    <row r="518" spans="2:11" ht="13.5" thickBot="1">
      <c r="B518" s="459" t="s">
        <v>440</v>
      </c>
      <c r="C518" s="460"/>
      <c r="D518" s="461"/>
      <c r="F518" s="260"/>
      <c r="I518" s="151"/>
      <c r="J518" s="151"/>
      <c r="K518" s="151"/>
    </row>
    <row r="519" spans="2:11" ht="13.5" thickBot="1">
      <c r="I519" s="151"/>
      <c r="J519" s="151"/>
      <c r="K519" s="151"/>
    </row>
    <row r="520" spans="2:11">
      <c r="B520" s="57" t="s">
        <v>357</v>
      </c>
      <c r="C520" s="58"/>
      <c r="D520" s="59"/>
      <c r="F520" s="261">
        <v>4</v>
      </c>
      <c r="I520" s="151"/>
      <c r="J520" s="151"/>
      <c r="K520" s="151"/>
    </row>
    <row r="521" spans="2:11">
      <c r="B521" s="60" t="s">
        <v>250</v>
      </c>
      <c r="C521" s="25"/>
      <c r="D521" s="61"/>
      <c r="F521" s="262">
        <v>149</v>
      </c>
      <c r="I521" s="151"/>
      <c r="J521" s="151"/>
      <c r="K521" s="151"/>
    </row>
    <row r="522" spans="2:11">
      <c r="B522" s="60" t="s">
        <v>359</v>
      </c>
      <c r="C522" s="25"/>
      <c r="D522" s="61"/>
      <c r="F522" s="276">
        <v>180.4</v>
      </c>
      <c r="I522" s="151"/>
      <c r="J522" s="151"/>
      <c r="K522" s="151"/>
    </row>
    <row r="523" spans="2:11">
      <c r="B523" s="60" t="s">
        <v>163</v>
      </c>
      <c r="C523" s="25"/>
      <c r="D523" s="61"/>
      <c r="F523" s="263">
        <v>13.3</v>
      </c>
      <c r="I523" s="151"/>
      <c r="J523" s="151"/>
      <c r="K523" s="151"/>
    </row>
    <row r="524" spans="2:11">
      <c r="B524" s="60" t="s">
        <v>360</v>
      </c>
      <c r="C524" s="25"/>
      <c r="D524" s="61"/>
      <c r="F524" s="255">
        <v>357</v>
      </c>
      <c r="G524" s="65"/>
      <c r="I524" s="151"/>
      <c r="J524" s="151"/>
      <c r="K524" s="151"/>
    </row>
    <row r="525" spans="2:11" ht="13.5" thickBot="1">
      <c r="B525" s="62" t="s">
        <v>361</v>
      </c>
      <c r="C525" s="63"/>
      <c r="D525" s="64"/>
      <c r="F525" s="272">
        <v>2228</v>
      </c>
      <c r="I525" s="151"/>
      <c r="J525" s="151"/>
      <c r="K525" s="151"/>
    </row>
    <row r="526" spans="2:11">
      <c r="I526" s="151"/>
      <c r="J526" s="151"/>
      <c r="K526" s="151"/>
    </row>
    <row r="527" spans="2:11" ht="13.5" thickBot="1">
      <c r="I527" s="151"/>
      <c r="J527" s="151"/>
      <c r="K527" s="151"/>
    </row>
    <row r="528" spans="2:11" ht="13.5" thickBot="1">
      <c r="B528" s="243" t="s">
        <v>366</v>
      </c>
      <c r="C528" s="244" t="s">
        <v>367</v>
      </c>
      <c r="D528" s="245"/>
      <c r="E528" s="245"/>
      <c r="F528" s="245"/>
      <c r="G528" s="245"/>
      <c r="H528" s="247" t="s">
        <v>368</v>
      </c>
      <c r="I528" s="246" t="s">
        <v>369</v>
      </c>
      <c r="J528" s="247" t="s">
        <v>370</v>
      </c>
      <c r="K528" s="248" t="s">
        <v>33</v>
      </c>
    </row>
    <row r="529" spans="2:12">
      <c r="B529" s="69">
        <v>894</v>
      </c>
      <c r="C529" s="67" t="s">
        <v>633</v>
      </c>
      <c r="D529" s="68"/>
      <c r="E529" s="68"/>
      <c r="F529" s="68"/>
      <c r="G529" s="68"/>
      <c r="H529" s="71">
        <v>15</v>
      </c>
      <c r="I529" s="70">
        <v>7.3529411764705879</v>
      </c>
      <c r="J529" s="70">
        <v>8.27</v>
      </c>
      <c r="K529" s="198">
        <v>0.72689999999999999</v>
      </c>
    </row>
    <row r="530" spans="2:12">
      <c r="B530" s="75">
        <v>383</v>
      </c>
      <c r="C530" s="73" t="s">
        <v>743</v>
      </c>
      <c r="D530" s="74"/>
      <c r="E530" s="74"/>
      <c r="F530" s="74"/>
      <c r="G530" s="74"/>
      <c r="H530" s="77">
        <v>12</v>
      </c>
      <c r="I530" s="76">
        <v>5.882352941176471</v>
      </c>
      <c r="J530" s="76">
        <v>10.5</v>
      </c>
      <c r="K530" s="108">
        <v>0.68769999999999998</v>
      </c>
    </row>
    <row r="531" spans="2:12">
      <c r="B531" s="75">
        <v>724</v>
      </c>
      <c r="C531" s="67" t="s">
        <v>744</v>
      </c>
      <c r="D531" s="68"/>
      <c r="E531" s="68"/>
      <c r="F531" s="68"/>
      <c r="G531" s="68"/>
      <c r="H531" s="257">
        <v>10</v>
      </c>
      <c r="I531" s="76">
        <v>4.9019607843137258</v>
      </c>
      <c r="J531" s="81">
        <v>7</v>
      </c>
      <c r="K531" s="199">
        <v>0.67049999999999998</v>
      </c>
    </row>
    <row r="532" spans="2:12">
      <c r="B532" s="72">
        <v>463</v>
      </c>
      <c r="C532" s="84" t="s">
        <v>601</v>
      </c>
      <c r="D532" s="66"/>
      <c r="E532" s="66"/>
      <c r="F532" s="66"/>
      <c r="G532" s="66"/>
      <c r="H532" s="77">
        <v>7</v>
      </c>
      <c r="I532" s="78">
        <v>3.4313725490196076</v>
      </c>
      <c r="J532" s="76">
        <v>8</v>
      </c>
      <c r="K532" s="200">
        <v>0.65600000000000003</v>
      </c>
    </row>
    <row r="533" spans="2:12" ht="13.5" thickBot="1">
      <c r="B533" s="72">
        <v>892</v>
      </c>
      <c r="C533" s="84" t="s">
        <v>634</v>
      </c>
      <c r="D533" s="82"/>
      <c r="E533" s="82"/>
      <c r="F533" s="82"/>
      <c r="G533" s="82"/>
      <c r="H533" s="77">
        <v>7</v>
      </c>
      <c r="I533" s="107">
        <v>3.4313725490196076</v>
      </c>
      <c r="J533" s="76">
        <v>21</v>
      </c>
      <c r="K533" s="108">
        <v>1.2370000000000001</v>
      </c>
    </row>
    <row r="534" spans="2:12" ht="13.5" thickBot="1">
      <c r="B534" s="310" t="s">
        <v>265</v>
      </c>
      <c r="C534" s="90"/>
      <c r="D534" s="90"/>
      <c r="E534" s="90"/>
      <c r="F534" s="90"/>
      <c r="G534" s="90"/>
      <c r="H534" s="314">
        <v>204</v>
      </c>
      <c r="I534" s="311">
        <v>100</v>
      </c>
      <c r="J534" s="312">
        <v>13.36</v>
      </c>
      <c r="K534" s="313">
        <v>0.92310000000000003</v>
      </c>
      <c r="L534" s="360"/>
    </row>
    <row r="535" spans="2:12">
      <c r="B535" s="85"/>
      <c r="C535" s="85"/>
      <c r="D535" s="85"/>
      <c r="E535" s="85"/>
      <c r="F535" s="85"/>
      <c r="G535" s="85"/>
      <c r="I535" s="121"/>
      <c r="J535" s="87"/>
      <c r="K535" s="222"/>
    </row>
    <row r="536" spans="2:12">
      <c r="B536" s="85"/>
      <c r="C536" s="85"/>
      <c r="D536" s="85"/>
      <c r="E536" s="85"/>
      <c r="F536" s="85"/>
      <c r="G536" s="85"/>
      <c r="I536" s="121"/>
      <c r="J536" s="87"/>
      <c r="K536" s="222"/>
    </row>
    <row r="537" spans="2:12">
      <c r="B537" s="85"/>
      <c r="C537" s="85"/>
      <c r="D537" s="85"/>
      <c r="E537" s="85"/>
      <c r="F537" s="85"/>
      <c r="G537" s="85"/>
      <c r="I537" s="121"/>
      <c r="J537" s="87"/>
      <c r="K537" s="222"/>
    </row>
    <row r="538" spans="2:12">
      <c r="B538" s="85"/>
      <c r="C538" s="85"/>
      <c r="D538" s="85"/>
      <c r="E538" s="85"/>
      <c r="F538" s="85"/>
      <c r="G538" s="85"/>
      <c r="I538" s="121"/>
      <c r="J538" s="87"/>
      <c r="K538" s="222"/>
    </row>
    <row r="539" spans="2:12" ht="13.5" thickBot="1">
      <c r="B539" s="85"/>
      <c r="C539" s="85"/>
      <c r="D539" s="85"/>
      <c r="E539" s="85"/>
      <c r="F539" s="85"/>
      <c r="G539" s="85"/>
      <c r="I539" s="121"/>
      <c r="J539" s="87"/>
      <c r="K539" s="222"/>
    </row>
    <row r="540" spans="2:12" ht="13.5" thickBot="1">
      <c r="B540" s="465" t="s">
        <v>168</v>
      </c>
      <c r="C540" s="466"/>
      <c r="D540" s="467"/>
      <c r="F540" s="259">
        <v>2019</v>
      </c>
      <c r="G540" s="217"/>
      <c r="I540" s="151"/>
      <c r="J540" s="151"/>
      <c r="K540" s="151"/>
    </row>
    <row r="541" spans="2:12" ht="13.5" thickBot="1">
      <c r="B541" s="459" t="s">
        <v>441</v>
      </c>
      <c r="C541" s="460"/>
      <c r="D541" s="461"/>
      <c r="F541" s="260"/>
      <c r="I541" s="151"/>
      <c r="J541" s="151"/>
      <c r="K541" s="151"/>
    </row>
    <row r="542" spans="2:12" ht="13.5" thickBot="1">
      <c r="I542" s="151"/>
      <c r="J542" s="151"/>
      <c r="K542" s="151"/>
    </row>
    <row r="543" spans="2:12">
      <c r="B543" s="57" t="s">
        <v>357</v>
      </c>
      <c r="C543" s="58"/>
      <c r="D543" s="59"/>
      <c r="F543" s="261">
        <v>19.899999999999999</v>
      </c>
      <c r="I543" s="151"/>
      <c r="J543" s="151"/>
      <c r="K543" s="151"/>
    </row>
    <row r="544" spans="2:12">
      <c r="B544" s="60" t="s">
        <v>250</v>
      </c>
      <c r="C544" s="25"/>
      <c r="D544" s="61"/>
      <c r="F544" s="262">
        <v>569</v>
      </c>
      <c r="I544" s="151"/>
      <c r="J544" s="151"/>
      <c r="K544" s="151"/>
    </row>
    <row r="545" spans="2:12">
      <c r="B545" s="60" t="s">
        <v>359</v>
      </c>
      <c r="C545" s="25"/>
      <c r="D545" s="61"/>
      <c r="F545" s="276">
        <v>43</v>
      </c>
      <c r="I545" s="151"/>
      <c r="J545" s="151"/>
      <c r="K545" s="151"/>
    </row>
    <row r="546" spans="2:12" ht="13.5" thickBot="1">
      <c r="B546" s="62" t="s">
        <v>163</v>
      </c>
      <c r="C546" s="63"/>
      <c r="D546" s="64"/>
      <c r="F546" s="282">
        <v>5</v>
      </c>
      <c r="I546" s="151"/>
      <c r="J546" s="151"/>
      <c r="K546" s="151"/>
    </row>
    <row r="547" spans="2:12">
      <c r="I547" s="151"/>
      <c r="J547" s="151"/>
      <c r="K547" s="151"/>
    </row>
    <row r="548" spans="2:12" ht="13.5" thickBot="1">
      <c r="I548" s="151"/>
      <c r="J548" s="151"/>
      <c r="K548" s="151"/>
    </row>
    <row r="549" spans="2:12" ht="13.5" thickBot="1">
      <c r="B549" s="243" t="s">
        <v>366</v>
      </c>
      <c r="C549" s="244" t="s">
        <v>367</v>
      </c>
      <c r="D549" s="245"/>
      <c r="E549" s="245"/>
      <c r="F549" s="245"/>
      <c r="G549" s="245"/>
      <c r="H549" s="247" t="s">
        <v>368</v>
      </c>
      <c r="I549" s="246" t="s">
        <v>369</v>
      </c>
      <c r="J549" s="247" t="s">
        <v>370</v>
      </c>
      <c r="K549" s="248" t="s">
        <v>33</v>
      </c>
    </row>
    <row r="550" spans="2:12">
      <c r="B550" s="69">
        <v>113</v>
      </c>
      <c r="C550" s="67" t="s">
        <v>636</v>
      </c>
      <c r="D550" s="68"/>
      <c r="E550" s="68"/>
      <c r="F550" s="68"/>
      <c r="G550" s="68"/>
      <c r="H550" s="71">
        <v>41</v>
      </c>
      <c r="I550" s="70">
        <v>7.9150579150579148</v>
      </c>
      <c r="J550" s="70">
        <v>5</v>
      </c>
      <c r="K550" s="198">
        <v>0.45219999999999999</v>
      </c>
    </row>
    <row r="551" spans="2:12">
      <c r="B551" s="75">
        <v>144</v>
      </c>
      <c r="C551" s="73" t="s">
        <v>608</v>
      </c>
      <c r="D551" s="74"/>
      <c r="E551" s="74"/>
      <c r="F551" s="74"/>
      <c r="G551" s="74"/>
      <c r="H551" s="77">
        <v>37</v>
      </c>
      <c r="I551" s="76">
        <v>7.1428571428571432</v>
      </c>
      <c r="J551" s="76">
        <v>5.92</v>
      </c>
      <c r="K551" s="108">
        <v>0.57909999999999995</v>
      </c>
    </row>
    <row r="552" spans="2:12">
      <c r="B552" s="75">
        <v>463</v>
      </c>
      <c r="C552" s="67" t="s">
        <v>601</v>
      </c>
      <c r="D552" s="68"/>
      <c r="E552" s="68"/>
      <c r="F552" s="68"/>
      <c r="G552" s="68"/>
      <c r="H552" s="257">
        <v>31</v>
      </c>
      <c r="I552" s="76">
        <v>5.9845559845559846</v>
      </c>
      <c r="J552" s="81">
        <v>6.06</v>
      </c>
      <c r="K552" s="199">
        <v>0.58979999999999999</v>
      </c>
    </row>
    <row r="553" spans="2:12">
      <c r="B553" s="72">
        <v>249</v>
      </c>
      <c r="C553" s="84" t="s">
        <v>635</v>
      </c>
      <c r="D553" s="66"/>
      <c r="E553" s="66"/>
      <c r="F553" s="66"/>
      <c r="G553" s="66"/>
      <c r="H553" s="77">
        <v>24</v>
      </c>
      <c r="I553" s="78">
        <v>4.6332046332046328</v>
      </c>
      <c r="J553" s="76">
        <v>3.79</v>
      </c>
      <c r="K553" s="200">
        <v>0.49099999999999999</v>
      </c>
    </row>
    <row r="554" spans="2:12" ht="13.5" thickBot="1">
      <c r="B554" s="72">
        <v>139</v>
      </c>
      <c r="C554" s="84" t="s">
        <v>610</v>
      </c>
      <c r="D554" s="82"/>
      <c r="E554" s="82"/>
      <c r="F554" s="82"/>
      <c r="G554" s="82"/>
      <c r="H554" s="77">
        <v>19</v>
      </c>
      <c r="I554" s="107">
        <v>3.6679536679536682</v>
      </c>
      <c r="J554" s="76">
        <v>6.05</v>
      </c>
      <c r="K554" s="108">
        <v>0.75249999999999995</v>
      </c>
    </row>
    <row r="555" spans="2:12" ht="13.5" thickBot="1">
      <c r="B555" s="310" t="s">
        <v>265</v>
      </c>
      <c r="C555" s="90"/>
      <c r="D555" s="90"/>
      <c r="E555" s="90"/>
      <c r="F555" s="90"/>
      <c r="G555" s="90"/>
      <c r="H555" s="314">
        <v>518</v>
      </c>
      <c r="I555" s="311">
        <v>100</v>
      </c>
      <c r="J555" s="312">
        <v>5.05</v>
      </c>
      <c r="K555" s="313">
        <v>0.66180000000000005</v>
      </c>
      <c r="L555" s="360"/>
    </row>
    <row r="556" spans="2:12">
      <c r="B556" s="85"/>
      <c r="C556" s="85"/>
      <c r="D556" s="85"/>
      <c r="E556" s="85"/>
      <c r="F556" s="85"/>
      <c r="G556" s="85"/>
      <c r="I556" s="121"/>
      <c r="J556" s="87"/>
      <c r="K556" s="86"/>
    </row>
    <row r="557" spans="2:12">
      <c r="B557" s="85"/>
      <c r="C557" s="85"/>
      <c r="D557" s="85"/>
      <c r="E557" s="85"/>
      <c r="F557" s="85"/>
      <c r="G557" s="85"/>
      <c r="I557" s="121"/>
      <c r="J557" s="87"/>
      <c r="K557" s="86"/>
    </row>
    <row r="558" spans="2:12">
      <c r="B558" s="85"/>
      <c r="C558" s="85"/>
      <c r="D558" s="85"/>
      <c r="E558" s="85"/>
      <c r="F558" s="85"/>
      <c r="G558" s="85"/>
      <c r="I558" s="121"/>
      <c r="J558" s="87"/>
      <c r="K558" s="86"/>
    </row>
    <row r="559" spans="2:12" ht="13.5" thickBot="1">
      <c r="B559" s="85"/>
      <c r="C559" s="85"/>
      <c r="D559" s="85"/>
      <c r="E559" s="85"/>
      <c r="F559" s="85"/>
      <c r="G559" s="85"/>
      <c r="I559" s="121"/>
      <c r="J559" s="87"/>
      <c r="K559" s="86"/>
    </row>
    <row r="560" spans="2:12" ht="13.5" thickBot="1">
      <c r="B560" s="462" t="s">
        <v>169</v>
      </c>
      <c r="C560" s="463"/>
      <c r="D560" s="464"/>
      <c r="F560" s="259">
        <v>2019</v>
      </c>
      <c r="G560" s="85"/>
      <c r="I560" s="151"/>
      <c r="J560" s="151"/>
      <c r="K560" s="151"/>
    </row>
    <row r="561" spans="2:11">
      <c r="B561" s="283"/>
      <c r="C561" s="283"/>
      <c r="D561" s="283"/>
      <c r="F561" s="260"/>
      <c r="I561" s="151"/>
      <c r="J561" s="151"/>
      <c r="K561" s="151"/>
    </row>
    <row r="562" spans="2:11" ht="13.5" thickBot="1">
      <c r="I562" s="151"/>
      <c r="J562" s="151"/>
      <c r="K562" s="151"/>
    </row>
    <row r="563" spans="2:11">
      <c r="B563" s="57" t="s">
        <v>357</v>
      </c>
      <c r="C563" s="58"/>
      <c r="D563" s="59"/>
      <c r="F563" s="261">
        <v>86.8</v>
      </c>
      <c r="I563" s="151"/>
      <c r="J563" s="151"/>
      <c r="K563" s="151"/>
    </row>
    <row r="564" spans="2:11">
      <c r="B564" s="60" t="s">
        <v>250</v>
      </c>
      <c r="C564" s="25"/>
      <c r="D564" s="61"/>
      <c r="F564" s="262">
        <v>3157</v>
      </c>
      <c r="I564" s="151"/>
      <c r="J564" s="151"/>
      <c r="K564" s="151"/>
    </row>
    <row r="565" spans="2:11">
      <c r="B565" s="60" t="s">
        <v>359</v>
      </c>
      <c r="C565" s="25"/>
      <c r="D565" s="61"/>
      <c r="F565" s="276">
        <v>83.5</v>
      </c>
      <c r="I565" s="151"/>
      <c r="J565" s="151"/>
      <c r="K565" s="151"/>
    </row>
    <row r="566" spans="2:11">
      <c r="B566" s="60" t="s">
        <v>60</v>
      </c>
      <c r="C566" s="25"/>
      <c r="D566" s="61"/>
      <c r="F566" s="263">
        <v>8.3000000000000007</v>
      </c>
      <c r="I566" s="151"/>
      <c r="J566" s="151"/>
      <c r="K566" s="151"/>
    </row>
    <row r="567" spans="2:11">
      <c r="B567" s="60" t="s">
        <v>360</v>
      </c>
      <c r="C567" s="25"/>
      <c r="D567" s="61"/>
      <c r="F567" s="262">
        <v>8449</v>
      </c>
      <c r="I567" s="151"/>
      <c r="J567" s="151"/>
      <c r="K567" s="151"/>
    </row>
    <row r="568" spans="2:11">
      <c r="B568" s="60" t="s">
        <v>361</v>
      </c>
      <c r="C568" s="25"/>
      <c r="D568" s="61"/>
      <c r="F568" s="262">
        <v>13870</v>
      </c>
      <c r="I568" s="151"/>
      <c r="J568" s="151"/>
      <c r="K568" s="151"/>
    </row>
    <row r="569" spans="2:11">
      <c r="B569" s="60" t="s">
        <v>362</v>
      </c>
      <c r="C569" s="25"/>
      <c r="D569" s="61"/>
      <c r="F569" s="262">
        <f>F568+F567</f>
        <v>22319</v>
      </c>
      <c r="I569" s="151"/>
      <c r="J569" s="151"/>
      <c r="K569" s="151"/>
    </row>
    <row r="570" spans="2:11">
      <c r="B570" s="60" t="s">
        <v>363</v>
      </c>
      <c r="C570" s="25"/>
      <c r="D570" s="61"/>
      <c r="F570" s="263">
        <f>F568/F567</f>
        <v>1.6416143922357675</v>
      </c>
      <c r="I570" s="151"/>
      <c r="J570" s="151"/>
      <c r="K570" s="151"/>
    </row>
    <row r="571" spans="2:11">
      <c r="B571" s="60" t="s">
        <v>381</v>
      </c>
      <c r="C571" s="25"/>
      <c r="D571" s="61"/>
      <c r="F571" s="255">
        <v>613</v>
      </c>
      <c r="I571" s="151"/>
      <c r="J571" s="151"/>
      <c r="K571" s="151"/>
    </row>
    <row r="572" spans="2:11">
      <c r="B572" s="60" t="s">
        <v>382</v>
      </c>
      <c r="C572" s="25"/>
      <c r="D572" s="61"/>
      <c r="F572" s="255">
        <v>193</v>
      </c>
      <c r="I572" s="151"/>
      <c r="J572" s="151"/>
      <c r="K572" s="151"/>
    </row>
    <row r="573" spans="2:11">
      <c r="B573" s="60" t="s">
        <v>383</v>
      </c>
      <c r="C573" s="25"/>
      <c r="D573" s="61"/>
      <c r="F573" s="255">
        <f>SUM(F571:F572)</f>
        <v>806</v>
      </c>
      <c r="I573" s="151"/>
      <c r="J573" s="151"/>
      <c r="K573" s="151"/>
    </row>
    <row r="574" spans="2:11">
      <c r="B574" s="60" t="s">
        <v>364</v>
      </c>
      <c r="C574" s="25"/>
      <c r="D574" s="61"/>
      <c r="F574" s="441">
        <v>65.98</v>
      </c>
      <c r="I574" s="151"/>
      <c r="J574" s="151"/>
      <c r="K574" s="151"/>
    </row>
    <row r="575" spans="2:11">
      <c r="B575" s="60" t="s">
        <v>160</v>
      </c>
      <c r="C575" s="25"/>
      <c r="D575" s="61"/>
      <c r="F575" s="284">
        <v>16</v>
      </c>
      <c r="I575" s="151"/>
      <c r="J575" s="151"/>
      <c r="K575" s="151"/>
    </row>
    <row r="576" spans="2:11" ht="13.5" thickBot="1">
      <c r="B576" s="62" t="s">
        <v>365</v>
      </c>
      <c r="C576" s="63"/>
      <c r="D576" s="64"/>
      <c r="F576" s="256">
        <v>3006</v>
      </c>
      <c r="G576" s="65"/>
      <c r="I576" s="151"/>
      <c r="J576" s="151"/>
      <c r="K576" s="151"/>
    </row>
    <row r="577" spans="2:12">
      <c r="I577" s="151"/>
      <c r="J577" s="151"/>
      <c r="K577" s="151"/>
    </row>
    <row r="578" spans="2:12">
      <c r="I578" s="151"/>
      <c r="J578" s="151"/>
      <c r="K578" s="151"/>
    </row>
    <row r="579" spans="2:12" ht="13.5" thickBot="1">
      <c r="I579" s="151"/>
      <c r="J579" s="151"/>
      <c r="K579" s="151"/>
    </row>
    <row r="580" spans="2:12" ht="13.5" thickBot="1">
      <c r="B580" s="243" t="s">
        <v>366</v>
      </c>
      <c r="C580" s="244" t="s">
        <v>367</v>
      </c>
      <c r="D580" s="245"/>
      <c r="E580" s="245"/>
      <c r="F580" s="245"/>
      <c r="G580" s="245"/>
      <c r="H580" s="247" t="s">
        <v>368</v>
      </c>
      <c r="I580" s="246" t="s">
        <v>369</v>
      </c>
      <c r="J580" s="247" t="s">
        <v>370</v>
      </c>
      <c r="K580" s="248" t="s">
        <v>33</v>
      </c>
    </row>
    <row r="581" spans="2:12">
      <c r="B581" s="69">
        <v>175</v>
      </c>
      <c r="C581" s="67" t="s">
        <v>637</v>
      </c>
      <c r="D581" s="68"/>
      <c r="E581" s="68"/>
      <c r="F581" s="68"/>
      <c r="G581" s="68"/>
      <c r="H581" s="71">
        <v>396</v>
      </c>
      <c r="I581" s="70">
        <v>12.441093308199811</v>
      </c>
      <c r="J581" s="70">
        <v>4.29</v>
      </c>
      <c r="K581" s="198">
        <v>2.1736</v>
      </c>
    </row>
    <row r="582" spans="2:12">
      <c r="B582" s="75">
        <v>174</v>
      </c>
      <c r="C582" s="73" t="s">
        <v>639</v>
      </c>
      <c r="D582" s="74"/>
      <c r="E582" s="74"/>
      <c r="F582" s="74"/>
      <c r="G582" s="74"/>
      <c r="H582" s="77">
        <v>219</v>
      </c>
      <c r="I582" s="76">
        <v>6.8803016022620174</v>
      </c>
      <c r="J582" s="76">
        <v>4.6900000000000004</v>
      </c>
      <c r="K582" s="108">
        <v>2.0697000000000001</v>
      </c>
    </row>
    <row r="583" spans="2:12">
      <c r="B583" s="75">
        <v>163</v>
      </c>
      <c r="C583" s="67" t="s">
        <v>638</v>
      </c>
      <c r="D583" s="68"/>
      <c r="E583" s="68"/>
      <c r="F583" s="68"/>
      <c r="G583" s="68"/>
      <c r="H583" s="257">
        <v>211</v>
      </c>
      <c r="I583" s="76">
        <v>6.6289663839145456</v>
      </c>
      <c r="J583" s="81">
        <v>14.64</v>
      </c>
      <c r="K583" s="199">
        <v>4.3003999999999998</v>
      </c>
    </row>
    <row r="584" spans="2:12">
      <c r="B584" s="72">
        <v>194</v>
      </c>
      <c r="C584" s="84" t="s">
        <v>628</v>
      </c>
      <c r="D584" s="66"/>
      <c r="E584" s="66"/>
      <c r="F584" s="66"/>
      <c r="G584" s="66"/>
      <c r="H584" s="77">
        <v>120</v>
      </c>
      <c r="I584" s="78">
        <v>3.7700282752120642</v>
      </c>
      <c r="J584" s="76">
        <v>9.31</v>
      </c>
      <c r="K584" s="200">
        <v>0.73560000000000003</v>
      </c>
    </row>
    <row r="585" spans="2:12" ht="13.5" thickBot="1">
      <c r="B585" s="72">
        <v>166</v>
      </c>
      <c r="C585" s="84" t="s">
        <v>641</v>
      </c>
      <c r="D585" s="82"/>
      <c r="E585" s="82"/>
      <c r="F585" s="82"/>
      <c r="G585" s="82"/>
      <c r="H585" s="77">
        <v>119</v>
      </c>
      <c r="I585" s="107">
        <v>3.7386113729186303</v>
      </c>
      <c r="J585" s="76">
        <v>13.29</v>
      </c>
      <c r="K585" s="108">
        <v>3.2446000000000002</v>
      </c>
    </row>
    <row r="586" spans="2:12" ht="13.5" thickBot="1">
      <c r="B586" s="310" t="s">
        <v>265</v>
      </c>
      <c r="C586" s="90"/>
      <c r="D586" s="90"/>
      <c r="E586" s="90"/>
      <c r="F586" s="90"/>
      <c r="G586" s="90"/>
      <c r="H586" s="314">
        <v>3183</v>
      </c>
      <c r="I586" s="311">
        <v>100</v>
      </c>
      <c r="J586" s="312">
        <v>8.3800000000000008</v>
      </c>
      <c r="K586" s="313">
        <v>2.2418999999999998</v>
      </c>
      <c r="L586" s="360"/>
    </row>
    <row r="587" spans="2:12">
      <c r="B587" s="85"/>
      <c r="C587" s="85"/>
      <c r="D587" s="85"/>
      <c r="E587" s="85"/>
      <c r="F587" s="85"/>
      <c r="G587" s="85"/>
      <c r="I587" s="121"/>
      <c r="J587" s="87"/>
      <c r="K587" s="86"/>
    </row>
    <row r="588" spans="2:12">
      <c r="B588" s="85"/>
      <c r="C588" s="85"/>
      <c r="D588" s="85"/>
      <c r="E588" s="85"/>
      <c r="F588" s="85"/>
      <c r="G588" s="85"/>
      <c r="I588" s="121"/>
      <c r="J588" s="87"/>
      <c r="K588" s="86"/>
    </row>
    <row r="589" spans="2:12">
      <c r="B589" s="85"/>
      <c r="C589" s="85"/>
      <c r="D589" s="85"/>
      <c r="E589" s="85"/>
      <c r="F589" s="85"/>
      <c r="G589" s="85"/>
      <c r="I589" s="121"/>
      <c r="J589" s="87"/>
      <c r="K589" s="86"/>
    </row>
    <row r="590" spans="2:12">
      <c r="B590" s="85"/>
      <c r="C590" s="85"/>
      <c r="D590" s="85"/>
      <c r="E590" s="85"/>
      <c r="F590" s="85"/>
      <c r="G590" s="85"/>
      <c r="I590" s="121"/>
      <c r="J590" s="87"/>
      <c r="K590" s="86"/>
    </row>
    <row r="591" spans="2:12" ht="13.5" thickBot="1">
      <c r="B591" s="85"/>
      <c r="C591" s="85"/>
      <c r="D591" s="85"/>
      <c r="E591" s="85"/>
      <c r="F591" s="85"/>
      <c r="G591" s="85"/>
      <c r="I591" s="121"/>
      <c r="J591" s="87"/>
      <c r="K591" s="86"/>
    </row>
    <row r="592" spans="2:12" ht="13.5" thickBot="1">
      <c r="B592" s="465" t="s">
        <v>170</v>
      </c>
      <c r="C592" s="466"/>
      <c r="D592" s="467"/>
      <c r="F592" s="259">
        <v>2019</v>
      </c>
      <c r="G592" s="85"/>
      <c r="I592" s="151"/>
      <c r="J592" s="151"/>
      <c r="K592" s="151"/>
    </row>
    <row r="593" spans="2:11" ht="13.5" thickBot="1">
      <c r="B593" s="459" t="s">
        <v>183</v>
      </c>
      <c r="C593" s="460"/>
      <c r="D593" s="461"/>
      <c r="F593" s="260"/>
      <c r="G593" s="85"/>
      <c r="I593" s="151"/>
      <c r="J593" s="151"/>
      <c r="K593" s="151"/>
    </row>
    <row r="594" spans="2:11" ht="13.5" thickBot="1">
      <c r="I594" s="151"/>
      <c r="J594" s="151"/>
      <c r="K594" s="151"/>
    </row>
    <row r="595" spans="2:11">
      <c r="B595" s="57" t="s">
        <v>357</v>
      </c>
      <c r="C595" s="58"/>
      <c r="D595" s="59"/>
      <c r="F595" s="261">
        <v>52</v>
      </c>
      <c r="H595"/>
      <c r="I595" s="151"/>
      <c r="J595" s="151"/>
      <c r="K595" s="151"/>
    </row>
    <row r="596" spans="2:11">
      <c r="B596" s="60" t="s">
        <v>250</v>
      </c>
      <c r="C596" s="25"/>
      <c r="D596" s="61"/>
      <c r="F596" s="262">
        <v>2475</v>
      </c>
      <c r="I596" s="151"/>
      <c r="J596" s="151"/>
      <c r="K596" s="151"/>
    </row>
    <row r="597" spans="2:11">
      <c r="B597" s="60" t="s">
        <v>359</v>
      </c>
      <c r="C597" s="25"/>
      <c r="D597" s="61"/>
      <c r="F597" s="276">
        <v>85.6</v>
      </c>
      <c r="I597" s="151"/>
      <c r="J597" s="151"/>
      <c r="K597" s="151"/>
    </row>
    <row r="598" spans="2:11">
      <c r="B598" s="60" t="s">
        <v>60</v>
      </c>
      <c r="C598" s="25"/>
      <c r="D598" s="61"/>
      <c r="F598" s="276">
        <v>6.7</v>
      </c>
      <c r="H598"/>
    </row>
    <row r="599" spans="2:11" s="217" customFormat="1">
      <c r="B599" s="220" t="s">
        <v>360</v>
      </c>
      <c r="C599" s="25"/>
      <c r="D599" s="61"/>
      <c r="E599"/>
      <c r="F599" s="262">
        <v>8449</v>
      </c>
      <c r="G599"/>
      <c r="H599"/>
      <c r="I599"/>
      <c r="J599"/>
      <c r="K599"/>
    </row>
    <row r="600" spans="2:11" s="217" customFormat="1">
      <c r="B600" s="220" t="s">
        <v>361</v>
      </c>
      <c r="C600" s="25"/>
      <c r="D600" s="61"/>
      <c r="E600"/>
      <c r="F600" s="262">
        <v>12566</v>
      </c>
      <c r="G600"/>
      <c r="H600"/>
      <c r="I600"/>
      <c r="J600"/>
      <c r="K600"/>
    </row>
    <row r="601" spans="2:11">
      <c r="B601" s="60" t="s">
        <v>362</v>
      </c>
      <c r="C601" s="25"/>
      <c r="D601" s="61"/>
      <c r="F601" s="262">
        <f>F600+F599</f>
        <v>21015</v>
      </c>
      <c r="H601"/>
    </row>
    <row r="602" spans="2:11">
      <c r="B602" s="60" t="s">
        <v>363</v>
      </c>
      <c r="C602" s="25"/>
      <c r="D602" s="61"/>
      <c r="F602" s="263">
        <f>F600/F599</f>
        <v>1.4872766007811575</v>
      </c>
      <c r="I602" s="151"/>
      <c r="J602" s="151"/>
      <c r="K602" s="151"/>
    </row>
    <row r="603" spans="2:11" ht="13.5" thickBot="1">
      <c r="B603" s="62" t="s">
        <v>365</v>
      </c>
      <c r="C603" s="63"/>
      <c r="D603" s="64"/>
      <c r="F603" s="256">
        <v>3005</v>
      </c>
      <c r="G603" s="65"/>
      <c r="I603" s="151"/>
      <c r="J603" s="151"/>
      <c r="K603" s="151"/>
    </row>
    <row r="604" spans="2:11">
      <c r="I604" s="151"/>
      <c r="J604" s="151"/>
      <c r="K604" s="151"/>
    </row>
    <row r="605" spans="2:11">
      <c r="I605" s="151"/>
      <c r="J605" s="151"/>
      <c r="K605" s="151"/>
    </row>
    <row r="606" spans="2:11" ht="13.5" thickBot="1">
      <c r="I606" s="151"/>
      <c r="J606" s="151"/>
      <c r="K606" s="151"/>
    </row>
    <row r="607" spans="2:11" ht="13.5" thickBot="1">
      <c r="B607" s="243" t="s">
        <v>366</v>
      </c>
      <c r="C607" s="244" t="s">
        <v>367</v>
      </c>
      <c r="D607" s="245"/>
      <c r="E607" s="245"/>
      <c r="F607" s="245"/>
      <c r="G607" s="245"/>
      <c r="H607" s="247" t="s">
        <v>368</v>
      </c>
      <c r="I607" s="246" t="s">
        <v>369</v>
      </c>
      <c r="J607" s="247" t="s">
        <v>370</v>
      </c>
      <c r="K607" s="248" t="s">
        <v>33</v>
      </c>
    </row>
    <row r="608" spans="2:11">
      <c r="B608" s="69">
        <v>175</v>
      </c>
      <c r="C608" s="67" t="s">
        <v>637</v>
      </c>
      <c r="D608" s="68"/>
      <c r="E608" s="68"/>
      <c r="F608" s="68"/>
      <c r="G608" s="68"/>
      <c r="H608" s="71">
        <v>392</v>
      </c>
      <c r="I608" s="70">
        <v>16.333333333333332</v>
      </c>
      <c r="J608" s="70">
        <v>4.28</v>
      </c>
      <c r="K608" s="198">
        <v>2.1554000000000002</v>
      </c>
    </row>
    <row r="609" spans="2:12">
      <c r="B609" s="75">
        <v>174</v>
      </c>
      <c r="C609" s="73" t="s">
        <v>639</v>
      </c>
      <c r="D609" s="74"/>
      <c r="E609" s="74"/>
      <c r="F609" s="74"/>
      <c r="G609" s="74"/>
      <c r="H609" s="77">
        <v>216</v>
      </c>
      <c r="I609" s="76">
        <v>9</v>
      </c>
      <c r="J609" s="76">
        <v>4.62</v>
      </c>
      <c r="K609" s="108">
        <v>2.0455999999999999</v>
      </c>
    </row>
    <row r="610" spans="2:12">
      <c r="B610" s="75">
        <v>194</v>
      </c>
      <c r="C610" s="67" t="s">
        <v>628</v>
      </c>
      <c r="D610" s="68"/>
      <c r="E610" s="68"/>
      <c r="F610" s="68"/>
      <c r="G610" s="68"/>
      <c r="H610" s="257">
        <v>118</v>
      </c>
      <c r="I610" s="76">
        <v>4.916666666666667</v>
      </c>
      <c r="J610" s="81">
        <v>9.18</v>
      </c>
      <c r="K610" s="199">
        <v>0.7359</v>
      </c>
    </row>
    <row r="611" spans="2:12">
      <c r="B611" s="72">
        <v>171</v>
      </c>
      <c r="C611" s="84" t="s">
        <v>745</v>
      </c>
      <c r="D611" s="66"/>
      <c r="E611" s="66"/>
      <c r="F611" s="66"/>
      <c r="G611" s="66"/>
      <c r="H611" s="77">
        <v>85</v>
      </c>
      <c r="I611" s="78">
        <v>3.5416666666666665</v>
      </c>
      <c r="J611" s="76">
        <v>5.12</v>
      </c>
      <c r="K611" s="200">
        <v>1.7604</v>
      </c>
    </row>
    <row r="612" spans="2:12" ht="13.5" thickBot="1">
      <c r="B612" s="72">
        <v>190</v>
      </c>
      <c r="C612" s="84" t="s">
        <v>640</v>
      </c>
      <c r="D612" s="82"/>
      <c r="E612" s="82"/>
      <c r="F612" s="82"/>
      <c r="G612" s="82"/>
      <c r="H612" s="77">
        <v>77</v>
      </c>
      <c r="I612" s="107">
        <v>3.2083333333333335</v>
      </c>
      <c r="J612" s="76">
        <v>7.53</v>
      </c>
      <c r="K612" s="108">
        <v>0.81310000000000004</v>
      </c>
    </row>
    <row r="613" spans="2:12" ht="13.5" thickBot="1">
      <c r="B613" s="310" t="s">
        <v>265</v>
      </c>
      <c r="C613" s="90"/>
      <c r="D613" s="90"/>
      <c r="E613" s="90"/>
      <c r="F613" s="90"/>
      <c r="G613" s="90"/>
      <c r="H613" s="314">
        <v>2400</v>
      </c>
      <c r="I613" s="311">
        <v>100</v>
      </c>
      <c r="J613" s="312">
        <v>6.71</v>
      </c>
      <c r="K613" s="313">
        <v>1.7849999999999999</v>
      </c>
      <c r="L613" s="360"/>
    </row>
    <row r="614" spans="2:12">
      <c r="I614" s="151"/>
      <c r="J614" s="151"/>
      <c r="K614" s="151"/>
    </row>
    <row r="615" spans="2:12">
      <c r="I615" s="151"/>
      <c r="J615" s="151"/>
      <c r="K615" s="151"/>
    </row>
    <row r="616" spans="2:12">
      <c r="I616" s="151"/>
      <c r="J616" s="151"/>
      <c r="K616" s="151"/>
    </row>
    <row r="617" spans="2:12">
      <c r="I617" s="151"/>
      <c r="J617" s="151"/>
      <c r="K617" s="151"/>
    </row>
    <row r="618" spans="2:12" ht="13.5" thickBot="1">
      <c r="I618" s="151"/>
      <c r="J618" s="151"/>
      <c r="K618" s="151"/>
    </row>
    <row r="619" spans="2:12" ht="13.5" thickBot="1">
      <c r="B619" s="465" t="s">
        <v>170</v>
      </c>
      <c r="C619" s="466"/>
      <c r="D619" s="467"/>
      <c r="F619" s="259">
        <v>2019</v>
      </c>
      <c r="I619" s="151"/>
      <c r="J619" s="151"/>
      <c r="K619" s="151"/>
    </row>
    <row r="620" spans="2:12" ht="13.5" thickBot="1">
      <c r="B620" s="459" t="s">
        <v>62</v>
      </c>
      <c r="C620" s="460"/>
      <c r="D620" s="461"/>
      <c r="F620" s="260"/>
      <c r="G620" s="437"/>
      <c r="I620" s="151"/>
      <c r="J620" s="151"/>
      <c r="K620" s="151"/>
    </row>
    <row r="621" spans="2:12" ht="13.5" thickBot="1">
      <c r="I621" s="151"/>
      <c r="J621" s="151"/>
      <c r="K621" s="151"/>
    </row>
    <row r="622" spans="2:12">
      <c r="B622" s="57" t="s">
        <v>357</v>
      </c>
      <c r="C622" s="58"/>
      <c r="D622" s="59"/>
      <c r="F622" s="266">
        <v>19</v>
      </c>
      <c r="I622" s="151"/>
      <c r="J622" s="151"/>
      <c r="K622" s="151"/>
    </row>
    <row r="623" spans="2:12">
      <c r="B623" s="60" t="s">
        <v>250</v>
      </c>
      <c r="C623" s="25"/>
      <c r="D623" s="61"/>
      <c r="F623" s="264">
        <v>535</v>
      </c>
      <c r="I623" s="151"/>
      <c r="J623" s="151"/>
      <c r="K623" s="151"/>
    </row>
    <row r="624" spans="2:12">
      <c r="B624" s="60" t="s">
        <v>359</v>
      </c>
      <c r="C624" s="25"/>
      <c r="D624" s="61"/>
      <c r="F624" s="254">
        <v>84.3</v>
      </c>
      <c r="I624" s="151"/>
      <c r="J624" s="151"/>
      <c r="K624" s="151"/>
    </row>
    <row r="625" spans="1:11">
      <c r="B625" s="60" t="s">
        <v>163</v>
      </c>
      <c r="C625" s="25"/>
      <c r="D625" s="61"/>
      <c r="F625" s="254">
        <v>14.7</v>
      </c>
      <c r="I625" s="151"/>
      <c r="J625" s="151"/>
      <c r="K625" s="151"/>
    </row>
    <row r="626" spans="1:11">
      <c r="B626" s="60" t="s">
        <v>360</v>
      </c>
      <c r="C626" s="25"/>
      <c r="D626" s="61"/>
      <c r="F626" s="255">
        <v>0</v>
      </c>
      <c r="I626" s="151"/>
      <c r="J626" s="151"/>
      <c r="K626" s="151"/>
    </row>
    <row r="627" spans="1:11">
      <c r="A627" t="s">
        <v>259</v>
      </c>
      <c r="B627" s="60" t="s">
        <v>361</v>
      </c>
      <c r="C627" s="25"/>
      <c r="D627" s="61"/>
      <c r="F627" s="255">
        <v>1304</v>
      </c>
      <c r="I627" s="151"/>
      <c r="J627" s="151"/>
      <c r="K627" s="151"/>
    </row>
    <row r="628" spans="1:11">
      <c r="B628" s="60" t="s">
        <v>362</v>
      </c>
      <c r="C628" s="25"/>
      <c r="D628" s="61"/>
      <c r="F628" s="264">
        <f>SUM(F626:F627)</f>
        <v>1304</v>
      </c>
      <c r="I628" s="151"/>
      <c r="J628" s="151"/>
      <c r="K628" s="151"/>
    </row>
    <row r="629" spans="1:11">
      <c r="B629" s="60" t="s">
        <v>381</v>
      </c>
      <c r="C629" s="25"/>
      <c r="D629" s="61"/>
      <c r="F629" s="255">
        <v>512</v>
      </c>
      <c r="I629" s="151"/>
      <c r="J629" s="151"/>
      <c r="K629" s="151"/>
    </row>
    <row r="630" spans="1:11">
      <c r="B630" s="60" t="s">
        <v>382</v>
      </c>
      <c r="C630" s="25"/>
      <c r="D630" s="61"/>
      <c r="F630" s="255">
        <v>23</v>
      </c>
      <c r="I630" s="151"/>
      <c r="J630" s="151"/>
      <c r="K630" s="151"/>
    </row>
    <row r="631" spans="1:11">
      <c r="B631" s="60" t="s">
        <v>383</v>
      </c>
      <c r="C631" s="25"/>
      <c r="D631" s="61"/>
      <c r="F631" s="255">
        <f>SUM(F629:F630)</f>
        <v>535</v>
      </c>
      <c r="I631" s="151"/>
      <c r="J631" s="151"/>
      <c r="K631" s="151"/>
    </row>
    <row r="632" spans="1:11" ht="13.5" thickBot="1">
      <c r="B632" s="62" t="s">
        <v>384</v>
      </c>
      <c r="C632" s="63"/>
      <c r="D632" s="64"/>
      <c r="F632" s="258">
        <v>16</v>
      </c>
      <c r="I632" s="151"/>
      <c r="J632" s="151"/>
      <c r="K632" s="151"/>
    </row>
    <row r="633" spans="1:11">
      <c r="B633" s="25"/>
      <c r="C633" s="25"/>
      <c r="D633" s="25"/>
      <c r="E633" s="25"/>
      <c r="F633" s="25"/>
      <c r="G633" s="25"/>
      <c r="I633" s="151"/>
      <c r="J633" s="151"/>
      <c r="K633" s="151"/>
    </row>
    <row r="634" spans="1:11">
      <c r="I634" s="151"/>
      <c r="J634" s="151"/>
      <c r="K634" s="151"/>
    </row>
    <row r="635" spans="1:11" ht="13.5" thickBot="1">
      <c r="I635" s="151"/>
      <c r="J635" s="151"/>
      <c r="K635" s="151"/>
    </row>
    <row r="636" spans="1:11" ht="13.5" thickBot="1">
      <c r="B636" s="243" t="s">
        <v>366</v>
      </c>
      <c r="C636" s="244" t="s">
        <v>367</v>
      </c>
      <c r="D636" s="245"/>
      <c r="E636" s="245"/>
      <c r="F636" s="245"/>
      <c r="G636" s="245"/>
      <c r="H636" s="247" t="s">
        <v>368</v>
      </c>
      <c r="I636" s="246" t="s">
        <v>369</v>
      </c>
      <c r="J636" s="247" t="s">
        <v>370</v>
      </c>
      <c r="K636" s="248" t="s">
        <v>33</v>
      </c>
    </row>
    <row r="637" spans="1:11">
      <c r="B637" s="69">
        <v>163</v>
      </c>
      <c r="C637" s="67" t="s">
        <v>638</v>
      </c>
      <c r="D637" s="68"/>
      <c r="E637" s="68"/>
      <c r="F637" s="68"/>
      <c r="G637" s="68"/>
      <c r="H637" s="71">
        <v>201</v>
      </c>
      <c r="I637" s="70">
        <v>30.18018018018018</v>
      </c>
      <c r="J637" s="70">
        <v>14.81</v>
      </c>
      <c r="K637" s="198">
        <v>4.1924000000000001</v>
      </c>
    </row>
    <row r="638" spans="1:11">
      <c r="B638" s="75">
        <v>166</v>
      </c>
      <c r="C638" s="73" t="s">
        <v>641</v>
      </c>
      <c r="D638" s="74"/>
      <c r="E638" s="74"/>
      <c r="F638" s="74"/>
      <c r="G638" s="74"/>
      <c r="H638" s="77">
        <v>115</v>
      </c>
      <c r="I638" s="76">
        <v>17.267267267267268</v>
      </c>
      <c r="J638" s="76">
        <v>13.22</v>
      </c>
      <c r="K638" s="108">
        <v>3.2176999999999998</v>
      </c>
    </row>
    <row r="639" spans="1:11">
      <c r="B639" s="75">
        <v>167</v>
      </c>
      <c r="C639" s="67" t="s">
        <v>642</v>
      </c>
      <c r="D639" s="68"/>
      <c r="E639" s="68"/>
      <c r="F639" s="68"/>
      <c r="G639" s="68"/>
      <c r="H639" s="257">
        <v>24</v>
      </c>
      <c r="I639" s="76">
        <v>3.6036036036036037</v>
      </c>
      <c r="J639" s="81">
        <v>11.38</v>
      </c>
      <c r="K639" s="199">
        <v>3.1892999999999998</v>
      </c>
    </row>
    <row r="640" spans="1:11">
      <c r="B640" s="72">
        <v>165</v>
      </c>
      <c r="C640" s="84" t="s">
        <v>643</v>
      </c>
      <c r="D640" s="66"/>
      <c r="E640" s="66"/>
      <c r="F640" s="66"/>
      <c r="G640" s="66"/>
      <c r="H640" s="77">
        <v>17</v>
      </c>
      <c r="I640" s="78">
        <v>2.5525525525525525</v>
      </c>
      <c r="J640" s="76">
        <v>21.24</v>
      </c>
      <c r="K640" s="200">
        <v>3.923</v>
      </c>
    </row>
    <row r="641" spans="2:12" ht="13.5" thickBot="1">
      <c r="B641" s="72">
        <v>162</v>
      </c>
      <c r="C641" s="84" t="s">
        <v>746</v>
      </c>
      <c r="D641" s="82"/>
      <c r="E641" s="82"/>
      <c r="F641" s="82"/>
      <c r="G641" s="82"/>
      <c r="H641" s="77">
        <v>6</v>
      </c>
      <c r="I641" s="107">
        <v>0.90090090090090091</v>
      </c>
      <c r="J641" s="76">
        <v>26.17</v>
      </c>
      <c r="K641" s="108">
        <v>6.7531999999999996</v>
      </c>
    </row>
    <row r="642" spans="2:12" ht="13.5" thickBot="1">
      <c r="B642" s="310" t="s">
        <v>265</v>
      </c>
      <c r="C642" s="90"/>
      <c r="D642" s="90"/>
      <c r="E642" s="90"/>
      <c r="F642" s="90"/>
      <c r="G642" s="90"/>
      <c r="H642" s="314">
        <v>666</v>
      </c>
      <c r="I642" s="311">
        <v>100</v>
      </c>
      <c r="J642" s="312">
        <v>14.72</v>
      </c>
      <c r="K642" s="313">
        <v>3.6366000000000001</v>
      </c>
      <c r="L642" s="360"/>
    </row>
    <row r="643" spans="2:12">
      <c r="I643" s="151"/>
      <c r="J643" s="151"/>
      <c r="K643" s="151"/>
    </row>
    <row r="644" spans="2:12">
      <c r="I644" s="151"/>
      <c r="J644" s="151"/>
      <c r="K644" s="151"/>
    </row>
    <row r="645" spans="2:12">
      <c r="I645" s="151"/>
      <c r="J645" s="151"/>
      <c r="K645" s="151"/>
    </row>
    <row r="646" spans="2:12" ht="13.5" thickBot="1">
      <c r="I646" s="151"/>
      <c r="J646" s="151"/>
      <c r="K646" s="151"/>
    </row>
    <row r="647" spans="2:12" ht="13.5" thickBot="1">
      <c r="B647" s="465" t="s">
        <v>170</v>
      </c>
      <c r="C647" s="466"/>
      <c r="D647" s="467"/>
      <c r="F647" s="307">
        <v>2019</v>
      </c>
      <c r="I647" s="151"/>
      <c r="J647" s="151"/>
      <c r="K647" s="151"/>
    </row>
    <row r="648" spans="2:12" ht="13.5" thickBot="1">
      <c r="B648" s="475" t="s">
        <v>444</v>
      </c>
      <c r="C648" s="476"/>
      <c r="D648" s="477"/>
      <c r="E648" s="151"/>
      <c r="F648" s="151"/>
      <c r="G648" s="151"/>
      <c r="I648" s="151"/>
      <c r="J648" s="151"/>
      <c r="K648" s="151"/>
    </row>
    <row r="649" spans="2:12">
      <c r="B649" t="s">
        <v>259</v>
      </c>
      <c r="G649" s="151"/>
      <c r="I649" s="151"/>
      <c r="J649" s="151"/>
      <c r="K649" s="151"/>
    </row>
    <row r="650" spans="2:12" ht="13.5" thickBot="1">
      <c r="E650" s="25"/>
      <c r="I650" s="151"/>
      <c r="J650" s="151"/>
      <c r="K650" s="151"/>
    </row>
    <row r="651" spans="2:12">
      <c r="B651" s="57" t="s">
        <v>357</v>
      </c>
      <c r="C651" s="58"/>
      <c r="D651" s="59"/>
      <c r="E651" s="25"/>
      <c r="F651" s="316">
        <v>15.8</v>
      </c>
      <c r="I651" s="151"/>
      <c r="J651" s="151"/>
      <c r="K651" s="151"/>
    </row>
    <row r="652" spans="2:12">
      <c r="B652" s="60" t="s">
        <v>250</v>
      </c>
      <c r="C652" s="25"/>
      <c r="D652" s="61"/>
      <c r="E652" s="25"/>
      <c r="F652" s="255">
        <v>147</v>
      </c>
      <c r="I652" s="151"/>
      <c r="J652" s="151"/>
      <c r="K652" s="151"/>
    </row>
    <row r="653" spans="2:12">
      <c r="B653" s="60" t="s">
        <v>44</v>
      </c>
      <c r="C653" s="25"/>
      <c r="D653" s="61"/>
      <c r="E653" s="25"/>
      <c r="F653" s="255">
        <v>784</v>
      </c>
      <c r="G653" s="25"/>
      <c r="I653" s="151"/>
      <c r="J653" s="151"/>
      <c r="K653" s="151"/>
    </row>
    <row r="654" spans="2:12">
      <c r="B654" s="60" t="s">
        <v>359</v>
      </c>
      <c r="C654" s="25"/>
      <c r="D654" s="61"/>
      <c r="E654" s="25"/>
      <c r="F654" s="255">
        <v>75.5</v>
      </c>
      <c r="G654" s="25"/>
      <c r="I654" s="151"/>
      <c r="J654" s="151"/>
      <c r="K654" s="151"/>
    </row>
    <row r="655" spans="2:12" ht="13.5" thickBot="1">
      <c r="B655" s="62" t="s">
        <v>163</v>
      </c>
      <c r="C655" s="63"/>
      <c r="D655" s="64"/>
      <c r="E655" s="25"/>
      <c r="F655" s="258">
        <v>6.5</v>
      </c>
      <c r="G655" s="25"/>
      <c r="I655" s="151"/>
      <c r="J655" s="151"/>
      <c r="K655" s="151"/>
    </row>
    <row r="656" spans="2:12">
      <c r="B656" s="25" t="s">
        <v>259</v>
      </c>
      <c r="C656" s="25"/>
      <c r="D656" s="25"/>
      <c r="E656" s="25"/>
      <c r="F656" s="25"/>
      <c r="G656" s="25"/>
      <c r="I656" s="151"/>
      <c r="J656" s="151"/>
      <c r="K656" s="151"/>
    </row>
    <row r="657" spans="2:12">
      <c r="B657" s="25" t="s">
        <v>259</v>
      </c>
      <c r="C657" s="25"/>
      <c r="D657" s="25"/>
      <c r="E657" s="25"/>
      <c r="F657" s="25"/>
      <c r="G657" s="25"/>
      <c r="I657" s="151"/>
      <c r="J657" s="151"/>
      <c r="K657" s="151"/>
    </row>
    <row r="658" spans="2:12" ht="13.5" thickBot="1">
      <c r="I658" s="151"/>
      <c r="J658" s="151"/>
      <c r="K658" s="151"/>
    </row>
    <row r="659" spans="2:12" ht="13.5" thickBot="1">
      <c r="B659" s="243" t="s">
        <v>366</v>
      </c>
      <c r="C659" s="244" t="s">
        <v>367</v>
      </c>
      <c r="D659" s="245"/>
      <c r="E659" s="245"/>
      <c r="F659" s="245"/>
      <c r="G659" s="245"/>
      <c r="H659" s="247" t="s">
        <v>368</v>
      </c>
      <c r="I659" s="246" t="s">
        <v>369</v>
      </c>
      <c r="J659" s="247" t="s">
        <v>370</v>
      </c>
      <c r="K659" s="248" t="s">
        <v>33</v>
      </c>
    </row>
    <row r="660" spans="2:12">
      <c r="B660" s="69">
        <v>862</v>
      </c>
      <c r="C660" s="67" t="s">
        <v>747</v>
      </c>
      <c r="D660" s="68"/>
      <c r="E660" s="68"/>
      <c r="F660" s="68"/>
      <c r="G660" s="68"/>
      <c r="H660" s="71">
        <v>9</v>
      </c>
      <c r="I660" s="70">
        <v>7.6923076923076925</v>
      </c>
      <c r="J660" s="70">
        <v>0.22</v>
      </c>
      <c r="K660" s="198">
        <v>0.62439999999999996</v>
      </c>
    </row>
    <row r="661" spans="2:12">
      <c r="B661" s="75">
        <v>163</v>
      </c>
      <c r="C661" s="73" t="s">
        <v>638</v>
      </c>
      <c r="D661" s="74"/>
      <c r="E661" s="74"/>
      <c r="F661" s="74"/>
      <c r="G661" s="74"/>
      <c r="H661" s="77">
        <v>7</v>
      </c>
      <c r="I661" s="76">
        <v>5.982905982905983</v>
      </c>
      <c r="J661" s="76">
        <v>14.29</v>
      </c>
      <c r="K661" s="108">
        <v>7.5338000000000003</v>
      </c>
    </row>
    <row r="662" spans="2:12">
      <c r="B662" s="75">
        <v>196</v>
      </c>
      <c r="C662" s="67" t="s">
        <v>748</v>
      </c>
      <c r="D662" s="68"/>
      <c r="E662" s="68"/>
      <c r="F662" s="68"/>
      <c r="G662" s="68"/>
      <c r="H662" s="257">
        <v>7</v>
      </c>
      <c r="I662" s="76">
        <v>5.982905982905983</v>
      </c>
      <c r="J662" s="81">
        <v>4.29</v>
      </c>
      <c r="K662" s="199">
        <v>0.86380000000000001</v>
      </c>
    </row>
    <row r="663" spans="2:12">
      <c r="B663" s="72">
        <v>4</v>
      </c>
      <c r="C663" s="84" t="s">
        <v>673</v>
      </c>
      <c r="D663" s="66"/>
      <c r="E663" s="66"/>
      <c r="F663" s="66"/>
      <c r="G663" s="66"/>
      <c r="H663" s="77">
        <v>4</v>
      </c>
      <c r="I663" s="78">
        <v>3.4188034188034186</v>
      </c>
      <c r="J663" s="76">
        <v>4.5</v>
      </c>
      <c r="K663" s="200">
        <v>12.575699999999999</v>
      </c>
    </row>
    <row r="664" spans="2:12" ht="13.5" thickBot="1">
      <c r="B664" s="72">
        <v>166</v>
      </c>
      <c r="C664" s="84" t="s">
        <v>641</v>
      </c>
      <c r="D664" s="82"/>
      <c r="E664" s="82"/>
      <c r="F664" s="82"/>
      <c r="G664" s="82"/>
      <c r="H664" s="77">
        <v>3</v>
      </c>
      <c r="I664" s="107">
        <v>2.5641025641025643</v>
      </c>
      <c r="J664" s="76">
        <v>10</v>
      </c>
      <c r="K664" s="108">
        <v>4.0194000000000001</v>
      </c>
    </row>
    <row r="665" spans="2:12" ht="13.5" thickBot="1">
      <c r="B665" s="310" t="s">
        <v>265</v>
      </c>
      <c r="C665" s="90"/>
      <c r="D665" s="90"/>
      <c r="E665" s="90"/>
      <c r="F665" s="90"/>
      <c r="G665" s="90"/>
      <c r="H665" s="314">
        <v>117</v>
      </c>
      <c r="I665" s="311">
        <v>100</v>
      </c>
      <c r="J665" s="312">
        <v>6.48</v>
      </c>
      <c r="K665" s="313">
        <v>4.0735000000000001</v>
      </c>
      <c r="L665" s="360"/>
    </row>
    <row r="666" spans="2:12">
      <c r="I666" s="87"/>
      <c r="J666" s="87"/>
      <c r="K666" s="222"/>
    </row>
    <row r="667" spans="2:12">
      <c r="I667" s="87"/>
      <c r="J667" s="87"/>
      <c r="K667" s="222"/>
    </row>
    <row r="668" spans="2:12">
      <c r="I668" s="87"/>
      <c r="J668" s="87"/>
      <c r="K668" s="222"/>
    </row>
    <row r="669" spans="2:12">
      <c r="I669" s="87"/>
      <c r="J669" s="87"/>
      <c r="K669" s="222"/>
    </row>
    <row r="670" spans="2:12" ht="13.5" thickBot="1">
      <c r="B670" s="85"/>
      <c r="C670" s="85"/>
      <c r="D670" s="85"/>
      <c r="E670" s="85"/>
      <c r="F670" s="85"/>
      <c r="G670" s="85"/>
      <c r="I670" s="87"/>
      <c r="J670" s="87"/>
      <c r="K670" s="222"/>
    </row>
    <row r="671" spans="2:12" ht="13.5" thickBot="1">
      <c r="B671" s="465" t="s">
        <v>442</v>
      </c>
      <c r="C671" s="466"/>
      <c r="D671" s="467"/>
      <c r="F671" s="259">
        <v>2019</v>
      </c>
      <c r="I671" s="151"/>
      <c r="J671" s="151"/>
      <c r="K671" s="151"/>
    </row>
    <row r="672" spans="2:12" ht="13.5" thickBot="1">
      <c r="B672" s="459"/>
      <c r="C672" s="460"/>
      <c r="D672" s="461"/>
      <c r="F672" s="260"/>
      <c r="I672" s="151"/>
      <c r="J672" s="151"/>
      <c r="K672" s="151"/>
    </row>
    <row r="673" spans="2:11" ht="13.5" thickBot="1">
      <c r="F673" s="285"/>
      <c r="I673" s="151"/>
      <c r="J673" s="151"/>
      <c r="K673" s="151"/>
    </row>
    <row r="674" spans="2:11">
      <c r="B674" s="57" t="s">
        <v>357</v>
      </c>
      <c r="C674" s="58"/>
      <c r="D674" s="59"/>
      <c r="F674" s="275">
        <v>24.4</v>
      </c>
      <c r="I674" s="151"/>
      <c r="J674" s="151"/>
      <c r="K674" s="151"/>
    </row>
    <row r="675" spans="2:11">
      <c r="B675" s="60" t="s">
        <v>250</v>
      </c>
      <c r="C675" s="25"/>
      <c r="D675" s="61" t="s">
        <v>259</v>
      </c>
      <c r="F675" s="284">
        <v>33</v>
      </c>
      <c r="I675" s="151"/>
      <c r="J675" s="151"/>
      <c r="K675" s="151"/>
    </row>
    <row r="676" spans="2:11">
      <c r="B676" s="326" t="s">
        <v>597</v>
      </c>
      <c r="C676" s="25"/>
      <c r="D676" s="61"/>
      <c r="F676" s="284">
        <v>81</v>
      </c>
      <c r="I676" s="151"/>
      <c r="J676" s="151"/>
      <c r="K676" s="151"/>
    </row>
    <row r="677" spans="2:11">
      <c r="B677" s="60" t="s">
        <v>359</v>
      </c>
      <c r="C677" s="25"/>
      <c r="D677" s="61"/>
      <c r="F677" s="276">
        <v>102.7</v>
      </c>
      <c r="I677" s="151"/>
      <c r="J677" s="151"/>
      <c r="K677" s="151"/>
    </row>
    <row r="678" spans="2:11">
      <c r="B678" s="60" t="s">
        <v>163</v>
      </c>
      <c r="C678" s="25"/>
      <c r="D678" s="61"/>
      <c r="F678" s="263">
        <v>88.1</v>
      </c>
      <c r="I678" s="151"/>
      <c r="J678" s="151"/>
      <c r="K678" s="151"/>
    </row>
    <row r="679" spans="2:11">
      <c r="B679" s="60" t="s">
        <v>360</v>
      </c>
      <c r="C679" s="25"/>
      <c r="D679" s="61"/>
      <c r="F679" s="284">
        <v>11498</v>
      </c>
      <c r="I679" s="151"/>
      <c r="J679" s="151"/>
      <c r="K679" s="151"/>
    </row>
    <row r="680" spans="2:11">
      <c r="B680" s="60" t="s">
        <v>361</v>
      </c>
      <c r="C680" s="25"/>
      <c r="D680" s="61"/>
      <c r="F680" s="262">
        <v>17905</v>
      </c>
      <c r="I680" s="151"/>
      <c r="J680" s="151"/>
      <c r="K680" s="151"/>
    </row>
    <row r="681" spans="2:11">
      <c r="B681" s="60" t="s">
        <v>362</v>
      </c>
      <c r="C681" s="25"/>
      <c r="D681" s="61"/>
      <c r="F681" s="262">
        <f>SUM(F679:F680)</f>
        <v>29403</v>
      </c>
      <c r="I681" s="151"/>
      <c r="J681" s="151"/>
      <c r="K681" s="151"/>
    </row>
    <row r="682" spans="2:11">
      <c r="B682" s="60" t="s">
        <v>363</v>
      </c>
      <c r="C682" s="25"/>
      <c r="D682" s="61"/>
      <c r="F682" s="263">
        <f>F680/F679</f>
        <v>1.5572273438858932</v>
      </c>
      <c r="I682" s="151"/>
      <c r="J682" s="151"/>
      <c r="K682" s="151"/>
    </row>
    <row r="683" spans="2:11" ht="13.5" thickBot="1">
      <c r="B683" s="62" t="s">
        <v>364</v>
      </c>
      <c r="C683" s="63"/>
      <c r="D683" s="64"/>
      <c r="F683" s="282">
        <v>27.3</v>
      </c>
      <c r="I683" s="151"/>
      <c r="J683" s="151"/>
      <c r="K683" s="151"/>
    </row>
    <row r="684" spans="2:11">
      <c r="C684" s="25"/>
      <c r="D684" s="25"/>
      <c r="E684" s="25"/>
      <c r="F684" s="25"/>
      <c r="G684" s="25"/>
      <c r="I684" s="151"/>
      <c r="J684" s="151"/>
      <c r="K684" s="151"/>
    </row>
    <row r="685" spans="2:11">
      <c r="I685" s="151"/>
      <c r="J685" s="151"/>
      <c r="K685" s="151"/>
    </row>
    <row r="686" spans="2:11" ht="13.5" thickBot="1">
      <c r="I686" s="151"/>
      <c r="J686" s="151"/>
      <c r="K686" s="151"/>
    </row>
    <row r="687" spans="2:11" ht="13.5" thickBot="1">
      <c r="B687" s="243" t="s">
        <v>366</v>
      </c>
      <c r="C687" s="244" t="s">
        <v>367</v>
      </c>
      <c r="D687" s="245"/>
      <c r="E687" s="245"/>
      <c r="F687" s="245"/>
      <c r="G687" s="245"/>
      <c r="H687" s="247" t="s">
        <v>368</v>
      </c>
      <c r="I687" s="246" t="s">
        <v>369</v>
      </c>
      <c r="J687" s="247" t="s">
        <v>370</v>
      </c>
      <c r="K687" s="248" t="s">
        <v>33</v>
      </c>
    </row>
    <row r="688" spans="2:11">
      <c r="B688" s="69">
        <v>45</v>
      </c>
      <c r="C688" s="67" t="s">
        <v>602</v>
      </c>
      <c r="D688" s="68"/>
      <c r="E688" s="68"/>
      <c r="F688" s="68"/>
      <c r="G688" s="68"/>
      <c r="H688" s="71">
        <v>14</v>
      </c>
      <c r="I688" s="70">
        <v>9.9290780141843964</v>
      </c>
      <c r="J688" s="70">
        <v>56.5</v>
      </c>
      <c r="K688" s="198">
        <v>0.88360000000000005</v>
      </c>
    </row>
    <row r="689" spans="2:12">
      <c r="B689" s="75">
        <v>44</v>
      </c>
      <c r="C689" s="73" t="s">
        <v>605</v>
      </c>
      <c r="D689" s="74"/>
      <c r="E689" s="74"/>
      <c r="F689" s="74"/>
      <c r="G689" s="74"/>
      <c r="H689" s="77">
        <v>9</v>
      </c>
      <c r="I689" s="76">
        <v>6.3829787234042552</v>
      </c>
      <c r="J689" s="76">
        <v>55.67</v>
      </c>
      <c r="K689" s="108">
        <v>1.1417999999999999</v>
      </c>
    </row>
    <row r="690" spans="2:12">
      <c r="B690" s="75">
        <v>951</v>
      </c>
      <c r="C690" s="67" t="s">
        <v>647</v>
      </c>
      <c r="D690" s="68"/>
      <c r="E690" s="68"/>
      <c r="F690" s="68"/>
      <c r="G690" s="68"/>
      <c r="H690" s="257">
        <v>5</v>
      </c>
      <c r="I690" s="76">
        <v>3.5460992907801416</v>
      </c>
      <c r="J690" s="81">
        <v>121.4</v>
      </c>
      <c r="K690" s="199">
        <v>2.6570999999999998</v>
      </c>
    </row>
    <row r="691" spans="2:12">
      <c r="B691" s="72">
        <v>24</v>
      </c>
      <c r="C691" s="84" t="s">
        <v>604</v>
      </c>
      <c r="D691" s="66"/>
      <c r="E691" s="66"/>
      <c r="F691" s="66"/>
      <c r="G691" s="66"/>
      <c r="H691" s="77">
        <v>4</v>
      </c>
      <c r="I691" s="78">
        <v>2.8368794326241136</v>
      </c>
      <c r="J691" s="76">
        <v>93.5</v>
      </c>
      <c r="K691" s="200">
        <v>4.5140000000000002</v>
      </c>
    </row>
    <row r="692" spans="2:12" ht="13.5" thickBot="1">
      <c r="B692" s="72">
        <v>912</v>
      </c>
      <c r="C692" s="84" t="s">
        <v>749</v>
      </c>
      <c r="D692" s="82"/>
      <c r="E692" s="82"/>
      <c r="F692" s="82"/>
      <c r="G692" s="82"/>
      <c r="H692" s="77">
        <v>4</v>
      </c>
      <c r="I692" s="107">
        <v>2.8368794326241136</v>
      </c>
      <c r="J692" s="76">
        <v>169</v>
      </c>
      <c r="K692" s="108">
        <v>5.7686000000000002</v>
      </c>
    </row>
    <row r="693" spans="2:12" ht="13.5" thickBot="1">
      <c r="B693" s="310" t="s">
        <v>265</v>
      </c>
      <c r="C693" s="90"/>
      <c r="D693" s="90"/>
      <c r="E693" s="90"/>
      <c r="F693" s="90"/>
      <c r="G693" s="90"/>
      <c r="H693" s="314">
        <v>141</v>
      </c>
      <c r="I693" s="311">
        <v>100</v>
      </c>
      <c r="J693" s="312">
        <v>88.12</v>
      </c>
      <c r="K693" s="313">
        <v>2.5238999999999998</v>
      </c>
      <c r="L693" s="360"/>
    </row>
    <row r="694" spans="2:12">
      <c r="C694" s="85"/>
      <c r="D694" s="85"/>
      <c r="E694" s="85"/>
      <c r="F694" s="85"/>
      <c r="G694" s="85"/>
      <c r="I694" s="87" t="s">
        <v>259</v>
      </c>
      <c r="J694" s="86" t="s">
        <v>259</v>
      </c>
      <c r="K694" s="151"/>
    </row>
    <row r="695" spans="2:12">
      <c r="I695" s="87"/>
      <c r="J695" s="86"/>
      <c r="K695" s="151"/>
    </row>
    <row r="696" spans="2:12">
      <c r="I696" s="151"/>
      <c r="J696" s="151"/>
      <c r="K696" s="151"/>
    </row>
    <row r="697" spans="2:12">
      <c r="B697" s="83"/>
      <c r="C697" s="66"/>
      <c r="D697" s="66"/>
      <c r="E697" s="66"/>
      <c r="F697" s="66"/>
      <c r="G697" s="66"/>
      <c r="H697" s="83"/>
      <c r="I697" s="151"/>
      <c r="J697" s="151"/>
      <c r="K697" s="151"/>
    </row>
    <row r="698" spans="2:12" ht="13.5" thickBot="1">
      <c r="I698" s="151"/>
      <c r="J698" s="151"/>
      <c r="K698" s="151"/>
    </row>
    <row r="699" spans="2:12" ht="13.5" thickBot="1">
      <c r="B699" s="483" t="s">
        <v>417</v>
      </c>
      <c r="C699" s="484"/>
      <c r="D699" s="485"/>
      <c r="F699" s="259">
        <v>2019</v>
      </c>
      <c r="I699" s="151"/>
      <c r="J699" s="151"/>
      <c r="K699" s="151"/>
    </row>
    <row r="700" spans="2:12">
      <c r="B700" t="s">
        <v>259</v>
      </c>
      <c r="F700" s="443"/>
      <c r="I700" s="151"/>
      <c r="J700" s="151"/>
      <c r="K700" s="151"/>
    </row>
    <row r="701" spans="2:12" ht="13.5" thickBot="1">
      <c r="I701" s="151"/>
      <c r="J701" s="151"/>
      <c r="K701" s="151"/>
    </row>
    <row r="702" spans="2:12">
      <c r="B702" s="57" t="s">
        <v>357</v>
      </c>
      <c r="C702" s="58"/>
      <c r="D702" s="59"/>
      <c r="F702" s="275">
        <v>4</v>
      </c>
      <c r="I702" s="151"/>
      <c r="J702" s="151"/>
      <c r="K702" s="151"/>
    </row>
    <row r="703" spans="2:12">
      <c r="B703" s="60" t="s">
        <v>250</v>
      </c>
      <c r="C703" s="25"/>
      <c r="D703" s="61"/>
      <c r="F703" s="262">
        <v>22</v>
      </c>
      <c r="I703" s="151"/>
      <c r="J703" s="151"/>
      <c r="K703" s="151"/>
    </row>
    <row r="704" spans="2:12">
      <c r="B704" s="60" t="s">
        <v>359</v>
      </c>
      <c r="C704" s="25"/>
      <c r="D704" s="61"/>
      <c r="F704" s="263">
        <v>11</v>
      </c>
      <c r="I704" s="151"/>
      <c r="J704" s="151"/>
      <c r="K704" s="151"/>
    </row>
    <row r="705" spans="2:11">
      <c r="B705" s="60" t="s">
        <v>60</v>
      </c>
      <c r="C705" s="25"/>
      <c r="D705" s="61"/>
      <c r="F705" s="263">
        <v>7.6</v>
      </c>
      <c r="I705" s="151"/>
      <c r="J705" s="151"/>
      <c r="K705" s="151"/>
    </row>
    <row r="706" spans="2:11">
      <c r="B706" s="60" t="s">
        <v>360</v>
      </c>
      <c r="C706" s="25"/>
      <c r="D706" s="61"/>
      <c r="F706" s="262">
        <v>15094</v>
      </c>
      <c r="I706" s="151"/>
      <c r="J706" s="151"/>
      <c r="K706" s="151"/>
    </row>
    <row r="707" spans="2:11">
      <c r="B707" s="60" t="s">
        <v>361</v>
      </c>
      <c r="C707" s="25"/>
      <c r="D707" s="61"/>
      <c r="F707" s="262">
        <v>13910</v>
      </c>
      <c r="I707" s="151"/>
      <c r="J707" s="151"/>
      <c r="K707" s="151"/>
    </row>
    <row r="708" spans="2:11">
      <c r="B708" s="60" t="s">
        <v>362</v>
      </c>
      <c r="C708" s="25"/>
      <c r="D708" s="61"/>
      <c r="F708" s="262">
        <f>F707+F706</f>
        <v>29004</v>
      </c>
      <c r="I708" s="151"/>
      <c r="J708" s="151"/>
      <c r="K708" s="151"/>
    </row>
    <row r="709" spans="2:11">
      <c r="B709" s="60" t="s">
        <v>363</v>
      </c>
      <c r="C709" s="25"/>
      <c r="D709" s="61"/>
      <c r="F709" s="263">
        <f>F707/F706</f>
        <v>0.92155823506028889</v>
      </c>
      <c r="I709" s="151"/>
      <c r="J709" s="151"/>
      <c r="K709" s="151"/>
    </row>
    <row r="710" spans="2:11">
      <c r="B710" s="60" t="s">
        <v>385</v>
      </c>
      <c r="C710" s="25"/>
      <c r="D710" s="61"/>
      <c r="F710" s="251">
        <v>4</v>
      </c>
      <c r="I710" s="151"/>
      <c r="J710" s="151"/>
      <c r="K710" s="151"/>
    </row>
    <row r="711" spans="2:11">
      <c r="B711" s="60" t="s">
        <v>382</v>
      </c>
      <c r="C711" s="25"/>
      <c r="D711" s="61"/>
      <c r="F711" s="269">
        <v>18</v>
      </c>
      <c r="I711" s="151"/>
      <c r="J711" s="151"/>
      <c r="K711" s="151"/>
    </row>
    <row r="712" spans="2:11">
      <c r="B712" s="60" t="s">
        <v>372</v>
      </c>
      <c r="C712" s="25"/>
      <c r="D712" s="61"/>
      <c r="F712" s="262">
        <v>3406</v>
      </c>
      <c r="I712" s="151"/>
      <c r="J712" s="151"/>
      <c r="K712" s="151"/>
    </row>
    <row r="713" spans="2:11" ht="13.5" thickBot="1">
      <c r="B713" s="79" t="s">
        <v>323</v>
      </c>
      <c r="C713" s="80"/>
      <c r="D713" s="61"/>
      <c r="F713" s="262">
        <v>66</v>
      </c>
      <c r="I713" s="151"/>
      <c r="J713" s="151"/>
      <c r="K713" s="151"/>
    </row>
    <row r="714" spans="2:11">
      <c r="B714" s="58" t="s">
        <v>259</v>
      </c>
      <c r="C714" s="58" t="s">
        <v>259</v>
      </c>
      <c r="D714" s="58"/>
      <c r="E714" s="58"/>
      <c r="F714" s="58"/>
      <c r="I714" s="151"/>
      <c r="J714" s="151"/>
      <c r="K714" s="151"/>
    </row>
    <row r="715" spans="2:11">
      <c r="I715" s="151"/>
      <c r="J715" s="151"/>
      <c r="K715" s="151"/>
    </row>
    <row r="716" spans="2:11" ht="13.5" thickBot="1">
      <c r="I716" s="151"/>
      <c r="J716" s="151"/>
      <c r="K716" s="151"/>
    </row>
    <row r="717" spans="2:11" ht="13.5" thickBot="1">
      <c r="B717" s="243" t="s">
        <v>366</v>
      </c>
      <c r="C717" s="244" t="s">
        <v>367</v>
      </c>
      <c r="D717" s="245"/>
      <c r="E717" s="245"/>
      <c r="F717" s="245"/>
      <c r="G717" s="245"/>
      <c r="H717" s="247" t="s">
        <v>368</v>
      </c>
      <c r="I717" s="246" t="s">
        <v>369</v>
      </c>
      <c r="J717" s="247" t="s">
        <v>370</v>
      </c>
      <c r="K717" s="248" t="s">
        <v>33</v>
      </c>
    </row>
    <row r="718" spans="2:11">
      <c r="B718" s="69">
        <v>385</v>
      </c>
      <c r="C718" s="67" t="s">
        <v>646</v>
      </c>
      <c r="D718" s="68"/>
      <c r="E718" s="68"/>
      <c r="F718" s="68"/>
      <c r="G718" s="68"/>
      <c r="H718" s="71">
        <v>8</v>
      </c>
      <c r="I718" s="70">
        <v>40</v>
      </c>
      <c r="J718" s="70">
        <v>7.75</v>
      </c>
      <c r="K718" s="198">
        <v>0.43030000000000002</v>
      </c>
    </row>
    <row r="719" spans="2:11">
      <c r="B719" s="75">
        <v>53</v>
      </c>
      <c r="C719" s="73" t="s">
        <v>607</v>
      </c>
      <c r="D719" s="74"/>
      <c r="E719" s="74"/>
      <c r="F719" s="74"/>
      <c r="G719" s="74"/>
      <c r="H719" s="77">
        <v>1</v>
      </c>
      <c r="I719" s="76">
        <v>5</v>
      </c>
      <c r="J719" s="76">
        <v>15</v>
      </c>
      <c r="K719" s="108">
        <v>0.48399999999999999</v>
      </c>
    </row>
    <row r="720" spans="2:11">
      <c r="B720" s="75">
        <v>381</v>
      </c>
      <c r="C720" s="67" t="s">
        <v>645</v>
      </c>
      <c r="D720" s="68"/>
      <c r="E720" s="68"/>
      <c r="F720" s="68"/>
      <c r="G720" s="68"/>
      <c r="H720" s="257">
        <v>1</v>
      </c>
      <c r="I720" s="76">
        <v>5</v>
      </c>
      <c r="J720" s="81">
        <v>2</v>
      </c>
      <c r="K720" s="199">
        <v>0.42899999999999999</v>
      </c>
    </row>
    <row r="721" spans="2:12">
      <c r="B721" s="72" t="s">
        <v>259</v>
      </c>
      <c r="C721" s="84" t="s">
        <v>259</v>
      </c>
      <c r="D721" s="66"/>
      <c r="E721" s="66"/>
      <c r="F721" s="66"/>
      <c r="G721" s="66"/>
      <c r="H721" s="77" t="s">
        <v>259</v>
      </c>
      <c r="I721" s="78"/>
      <c r="J721" s="76"/>
      <c r="K721" s="200"/>
    </row>
    <row r="722" spans="2:12" ht="13.5" thickBot="1">
      <c r="B722" s="72" t="s">
        <v>259</v>
      </c>
      <c r="C722" s="84" t="s">
        <v>259</v>
      </c>
      <c r="D722" s="82"/>
      <c r="E722" s="82"/>
      <c r="F722" s="82"/>
      <c r="G722" s="82"/>
      <c r="H722" s="77" t="s">
        <v>259</v>
      </c>
      <c r="I722" s="107"/>
      <c r="J722" s="76"/>
      <c r="K722" s="108"/>
    </row>
    <row r="723" spans="2:12" ht="13.5" thickBot="1">
      <c r="B723" s="310" t="s">
        <v>265</v>
      </c>
      <c r="C723" s="90"/>
      <c r="D723" s="90"/>
      <c r="E723" s="90"/>
      <c r="F723" s="90"/>
      <c r="G723" s="90"/>
      <c r="H723" s="314">
        <v>20</v>
      </c>
      <c r="I723" s="311">
        <v>100</v>
      </c>
      <c r="J723" s="312">
        <v>7.65</v>
      </c>
      <c r="K723" s="313">
        <v>0.43559999999999999</v>
      </c>
      <c r="L723" s="360"/>
    </row>
    <row r="724" spans="2:12">
      <c r="I724" s="151"/>
      <c r="J724" s="151"/>
      <c r="K724" s="151"/>
    </row>
    <row r="725" spans="2:12">
      <c r="I725" s="151"/>
      <c r="J725" s="151"/>
      <c r="K725" s="151"/>
    </row>
    <row r="726" spans="2:12">
      <c r="I726" s="151"/>
      <c r="J726" s="151"/>
      <c r="K726" s="151"/>
    </row>
    <row r="727" spans="2:12" ht="13.5" thickBot="1">
      <c r="I727" s="151"/>
      <c r="J727" s="151"/>
      <c r="K727" s="151"/>
    </row>
    <row r="728" spans="2:12" ht="13.5" thickBot="1">
      <c r="B728" s="483" t="s">
        <v>260</v>
      </c>
      <c r="C728" s="484"/>
      <c r="D728" s="485"/>
      <c r="F728" s="259">
        <v>2019</v>
      </c>
      <c r="I728" s="151"/>
      <c r="J728" s="151"/>
      <c r="K728" s="151"/>
    </row>
    <row r="729" spans="2:12">
      <c r="B729" t="s">
        <v>259</v>
      </c>
      <c r="F729" s="260"/>
      <c r="I729" s="151"/>
      <c r="J729" s="151"/>
      <c r="K729" s="151"/>
    </row>
    <row r="730" spans="2:12" ht="13.5" thickBot="1">
      <c r="I730" s="151"/>
      <c r="J730" s="151"/>
      <c r="K730" s="151"/>
    </row>
    <row r="731" spans="2:12">
      <c r="B731" s="57" t="s">
        <v>357</v>
      </c>
      <c r="C731" s="58"/>
      <c r="D731" s="59"/>
      <c r="F731" s="275">
        <v>32</v>
      </c>
      <c r="I731" s="151"/>
      <c r="J731" s="151"/>
      <c r="K731" s="151"/>
    </row>
    <row r="732" spans="2:12">
      <c r="B732" s="60" t="s">
        <v>250</v>
      </c>
      <c r="C732" s="25"/>
      <c r="D732" s="61"/>
      <c r="F732" s="262">
        <v>1646</v>
      </c>
      <c r="I732" s="151"/>
      <c r="J732" s="151"/>
      <c r="K732" s="151"/>
    </row>
    <row r="733" spans="2:12">
      <c r="B733" s="60" t="s">
        <v>359</v>
      </c>
      <c r="C733" s="25"/>
      <c r="D733" s="61"/>
      <c r="F733" s="263">
        <v>123.3</v>
      </c>
      <c r="I733" s="151"/>
      <c r="J733" s="151"/>
      <c r="K733" s="151"/>
    </row>
    <row r="734" spans="2:12">
      <c r="B734" s="60" t="s">
        <v>163</v>
      </c>
      <c r="C734" s="25"/>
      <c r="D734" s="61"/>
      <c r="F734" s="263">
        <v>8.6999999999999993</v>
      </c>
      <c r="I734" s="151"/>
      <c r="J734" s="151"/>
      <c r="K734" s="151"/>
    </row>
    <row r="735" spans="2:12">
      <c r="B735" s="60" t="s">
        <v>360</v>
      </c>
      <c r="C735" s="25"/>
      <c r="D735" s="61"/>
      <c r="F735" s="262">
        <v>7000</v>
      </c>
      <c r="I735" s="151"/>
      <c r="J735" s="151"/>
      <c r="K735" s="151"/>
    </row>
    <row r="736" spans="2:12">
      <c r="B736" s="60" t="s">
        <v>361</v>
      </c>
      <c r="C736" s="25"/>
      <c r="D736" s="61"/>
      <c r="F736" s="262">
        <v>21421</v>
      </c>
      <c r="I736" s="151"/>
      <c r="J736" s="151"/>
      <c r="K736" s="151"/>
    </row>
    <row r="737" spans="2:12">
      <c r="B737" s="60" t="s">
        <v>362</v>
      </c>
      <c r="C737" s="25"/>
      <c r="D737" s="61"/>
      <c r="F737" s="262">
        <f>F736+F735</f>
        <v>28421</v>
      </c>
      <c r="I737" s="151"/>
      <c r="J737" s="151"/>
      <c r="K737" s="151"/>
    </row>
    <row r="738" spans="2:12">
      <c r="B738" s="60" t="s">
        <v>363</v>
      </c>
      <c r="C738" s="25"/>
      <c r="D738" s="61"/>
      <c r="F738" s="263">
        <f>F736/F735</f>
        <v>3.0601428571428571</v>
      </c>
      <c r="I738" s="151"/>
      <c r="J738" s="151"/>
      <c r="K738" s="151"/>
    </row>
    <row r="739" spans="2:12">
      <c r="B739" s="60" t="s">
        <v>364</v>
      </c>
      <c r="C739" s="25"/>
      <c r="D739" s="61"/>
      <c r="F739" s="263">
        <v>81.5</v>
      </c>
      <c r="I739" s="151"/>
      <c r="J739" s="151"/>
      <c r="K739" s="151"/>
    </row>
    <row r="740" spans="2:12">
      <c r="B740" s="60" t="s">
        <v>345</v>
      </c>
      <c r="C740" s="25"/>
      <c r="D740" s="61"/>
      <c r="F740" s="255">
        <v>36</v>
      </c>
      <c r="G740" s="65"/>
      <c r="I740" s="151"/>
      <c r="J740" s="151"/>
      <c r="K740" s="151"/>
    </row>
    <row r="741" spans="2:12" ht="13.5" thickBot="1">
      <c r="B741" s="62" t="s">
        <v>323</v>
      </c>
      <c r="C741" s="63"/>
      <c r="D741" s="64"/>
      <c r="E741" s="66"/>
      <c r="F741" s="256">
        <v>2190</v>
      </c>
      <c r="I741" s="151"/>
      <c r="J741" s="151"/>
      <c r="K741" s="151"/>
    </row>
    <row r="742" spans="2:12">
      <c r="B742" s="83"/>
      <c r="C742" s="66"/>
      <c r="D742" s="66"/>
      <c r="E742" s="66"/>
      <c r="F742" s="66"/>
      <c r="G742" s="66"/>
      <c r="H742" s="83"/>
      <c r="I742" s="151"/>
      <c r="J742" s="151"/>
      <c r="K742" s="151"/>
    </row>
    <row r="743" spans="2:12">
      <c r="B743" s="83"/>
      <c r="C743" s="66"/>
      <c r="D743" s="66"/>
      <c r="E743" s="66"/>
      <c r="F743" s="66"/>
      <c r="G743" s="66"/>
      <c r="H743" s="309"/>
      <c r="I743" s="151"/>
      <c r="J743" s="151"/>
      <c r="K743" s="151"/>
    </row>
    <row r="744" spans="2:12" ht="13.5" thickBot="1">
      <c r="I744" s="151"/>
      <c r="J744" s="151"/>
      <c r="K744" s="151"/>
    </row>
    <row r="745" spans="2:12" ht="13.5" thickBot="1">
      <c r="B745" s="243" t="s">
        <v>366</v>
      </c>
      <c r="C745" s="244" t="s">
        <v>367</v>
      </c>
      <c r="D745" s="245"/>
      <c r="E745" s="245"/>
      <c r="F745" s="245"/>
      <c r="G745" s="245"/>
      <c r="H745" s="247" t="s">
        <v>368</v>
      </c>
      <c r="I745" s="246" t="s">
        <v>369</v>
      </c>
      <c r="J745" s="247" t="s">
        <v>370</v>
      </c>
      <c r="K745" s="248" t="s">
        <v>33</v>
      </c>
    </row>
    <row r="746" spans="2:12">
      <c r="B746" s="69">
        <v>284</v>
      </c>
      <c r="C746" s="67" t="s">
        <v>649</v>
      </c>
      <c r="D746" s="68"/>
      <c r="E746" s="68"/>
      <c r="F746" s="68"/>
      <c r="G746" s="68"/>
      <c r="H746" s="71">
        <v>101</v>
      </c>
      <c r="I746" s="70">
        <v>6.4660691421254803</v>
      </c>
      <c r="J746" s="70">
        <v>11.13</v>
      </c>
      <c r="K746" s="198">
        <v>0.80010000000000003</v>
      </c>
    </row>
    <row r="747" spans="2:12">
      <c r="B747" s="75">
        <v>282</v>
      </c>
      <c r="C747" s="73" t="s">
        <v>648</v>
      </c>
      <c r="D747" s="74"/>
      <c r="E747" s="74"/>
      <c r="F747" s="74"/>
      <c r="G747" s="74"/>
      <c r="H747" s="77">
        <v>96</v>
      </c>
      <c r="I747" s="76">
        <v>6.1459667093469914</v>
      </c>
      <c r="J747" s="76">
        <v>8.33</v>
      </c>
      <c r="K747" s="108">
        <v>0.66249999999999998</v>
      </c>
    </row>
    <row r="748" spans="2:12">
      <c r="B748" s="75">
        <v>253</v>
      </c>
      <c r="C748" s="67" t="s">
        <v>651</v>
      </c>
      <c r="D748" s="68"/>
      <c r="E748" s="68"/>
      <c r="F748" s="68"/>
      <c r="G748" s="68"/>
      <c r="H748" s="257">
        <v>62</v>
      </c>
      <c r="I748" s="76">
        <v>3.9692701664532652</v>
      </c>
      <c r="J748" s="81">
        <v>7.19</v>
      </c>
      <c r="K748" s="199">
        <v>0.69099999999999995</v>
      </c>
    </row>
    <row r="749" spans="2:12">
      <c r="B749" s="72">
        <v>254</v>
      </c>
      <c r="C749" s="84" t="s">
        <v>650</v>
      </c>
      <c r="D749" s="66"/>
      <c r="E749" s="66"/>
      <c r="F749" s="66"/>
      <c r="G749" s="66"/>
      <c r="H749" s="77">
        <v>52</v>
      </c>
      <c r="I749" s="78">
        <v>3.3290653008962869</v>
      </c>
      <c r="J749" s="76">
        <v>7.17</v>
      </c>
      <c r="K749" s="200">
        <v>0.61860000000000004</v>
      </c>
    </row>
    <row r="750" spans="2:12" ht="13.5" thickBot="1">
      <c r="B750" s="72">
        <v>261</v>
      </c>
      <c r="C750" s="84" t="s">
        <v>750</v>
      </c>
      <c r="D750" s="82"/>
      <c r="E750" s="82"/>
      <c r="F750" s="82"/>
      <c r="G750" s="82"/>
      <c r="H750" s="77">
        <v>38</v>
      </c>
      <c r="I750" s="107">
        <v>2.4327784891165174</v>
      </c>
      <c r="J750" s="76">
        <v>21.79</v>
      </c>
      <c r="K750" s="108">
        <v>2.0992999999999999</v>
      </c>
    </row>
    <row r="751" spans="2:12" ht="13.5" thickBot="1">
      <c r="B751" s="310" t="s">
        <v>265</v>
      </c>
      <c r="C751" s="90"/>
      <c r="D751" s="90"/>
      <c r="E751" s="90"/>
      <c r="F751" s="90"/>
      <c r="G751" s="90"/>
      <c r="H751" s="314">
        <v>1562</v>
      </c>
      <c r="I751" s="311">
        <v>100</v>
      </c>
      <c r="J751" s="312">
        <v>8.81</v>
      </c>
      <c r="K751" s="313">
        <v>1.0589</v>
      </c>
      <c r="L751" s="360"/>
    </row>
    <row r="752" spans="2:12">
      <c r="B752" s="85"/>
      <c r="C752" s="85"/>
      <c r="D752" s="85"/>
      <c r="E752" s="85"/>
      <c r="F752" s="85"/>
      <c r="G752" s="85"/>
      <c r="I752" s="87"/>
      <c r="J752" s="86"/>
      <c r="K752" s="151"/>
    </row>
    <row r="753" spans="2:11">
      <c r="B753" s="85"/>
      <c r="C753" s="85"/>
      <c r="D753" s="85"/>
      <c r="E753" s="85"/>
      <c r="F753" s="85"/>
      <c r="G753" s="85"/>
      <c r="I753" s="87"/>
      <c r="J753" s="86"/>
      <c r="K753" s="151"/>
    </row>
    <row r="754" spans="2:11">
      <c r="B754" s="85"/>
      <c r="C754" s="85"/>
      <c r="D754" s="85"/>
      <c r="E754" s="85"/>
      <c r="F754" s="85"/>
      <c r="G754" s="85"/>
      <c r="I754" s="87"/>
      <c r="J754" s="86"/>
      <c r="K754" s="151"/>
    </row>
    <row r="755" spans="2:11">
      <c r="B755" s="85"/>
      <c r="C755" s="85"/>
      <c r="D755" s="85"/>
      <c r="E755" s="85"/>
      <c r="F755" s="85"/>
      <c r="G755" s="85"/>
      <c r="I755" s="87"/>
      <c r="J755" s="86"/>
      <c r="K755" s="151"/>
    </row>
    <row r="756" spans="2:11" ht="13.5" thickBot="1">
      <c r="I756" s="151"/>
      <c r="J756" s="151"/>
      <c r="K756" s="151"/>
    </row>
    <row r="757" spans="2:11" ht="13.5" thickBot="1">
      <c r="B757" s="483" t="s">
        <v>373</v>
      </c>
      <c r="C757" s="484"/>
      <c r="D757" s="485"/>
      <c r="F757" s="259">
        <v>2019</v>
      </c>
      <c r="I757" s="151"/>
      <c r="J757" s="151"/>
      <c r="K757" s="151"/>
    </row>
    <row r="758" spans="2:11">
      <c r="B758" t="s">
        <v>259</v>
      </c>
      <c r="F758" s="260"/>
      <c r="I758" s="151"/>
      <c r="J758" s="151"/>
      <c r="K758" s="151"/>
    </row>
    <row r="759" spans="2:11" ht="13.5" thickBot="1">
      <c r="I759" s="151"/>
      <c r="J759" s="151"/>
      <c r="K759" s="151"/>
    </row>
    <row r="760" spans="2:11">
      <c r="B760" s="57" t="s">
        <v>357</v>
      </c>
      <c r="C760" s="58"/>
      <c r="D760" s="59"/>
      <c r="F760" s="261">
        <v>5</v>
      </c>
      <c r="I760" s="151"/>
      <c r="J760" s="151"/>
      <c r="K760" s="151"/>
    </row>
    <row r="761" spans="2:11">
      <c r="B761" s="60" t="s">
        <v>250</v>
      </c>
      <c r="C761" s="25"/>
      <c r="D761" s="61"/>
      <c r="F761" s="262">
        <v>136</v>
      </c>
      <c r="I761" s="151"/>
      <c r="J761" s="151"/>
      <c r="K761" s="151"/>
    </row>
    <row r="762" spans="2:11">
      <c r="B762" s="60" t="s">
        <v>359</v>
      </c>
      <c r="C762" s="25"/>
      <c r="D762" s="61"/>
      <c r="F762" s="263">
        <v>62.3</v>
      </c>
      <c r="I762" s="151"/>
      <c r="J762" s="151"/>
      <c r="K762" s="151"/>
    </row>
    <row r="763" spans="2:11">
      <c r="B763" s="60" t="s">
        <v>163</v>
      </c>
      <c r="C763" s="25"/>
      <c r="D763" s="61"/>
      <c r="F763" s="263">
        <v>7.4</v>
      </c>
      <c r="I763" s="151"/>
      <c r="J763" s="151"/>
      <c r="K763" s="151"/>
    </row>
    <row r="764" spans="2:11">
      <c r="B764" s="60" t="s">
        <v>360</v>
      </c>
      <c r="C764" s="25"/>
      <c r="D764" s="61"/>
      <c r="F764" s="262">
        <v>3721</v>
      </c>
      <c r="I764" s="151"/>
      <c r="J764" s="151"/>
      <c r="K764" s="151"/>
    </row>
    <row r="765" spans="2:11">
      <c r="B765" s="60" t="s">
        <v>361</v>
      </c>
      <c r="C765" s="25"/>
      <c r="D765" s="61"/>
      <c r="F765" s="262">
        <v>11450</v>
      </c>
      <c r="I765" s="151"/>
      <c r="J765" s="151"/>
      <c r="K765" s="151"/>
    </row>
    <row r="766" spans="2:11">
      <c r="B766" s="60" t="s">
        <v>362</v>
      </c>
      <c r="C766" s="25"/>
      <c r="D766" s="61"/>
      <c r="F766" s="262">
        <f>F765+F764</f>
        <v>15171</v>
      </c>
      <c r="I766" s="151"/>
      <c r="J766" s="151"/>
      <c r="K766" s="151"/>
    </row>
    <row r="767" spans="2:11">
      <c r="B767" s="60" t="s">
        <v>363</v>
      </c>
      <c r="C767" s="25"/>
      <c r="D767" s="61"/>
      <c r="F767" s="263">
        <f>F765/F764</f>
        <v>3.0771298038161783</v>
      </c>
      <c r="I767" s="151"/>
      <c r="J767" s="151"/>
      <c r="K767" s="151"/>
    </row>
    <row r="768" spans="2:11">
      <c r="B768" s="60" t="s">
        <v>364</v>
      </c>
      <c r="C768" s="25"/>
      <c r="D768" s="61"/>
      <c r="F768" s="263">
        <v>64.7</v>
      </c>
      <c r="I768" s="151"/>
      <c r="J768" s="151"/>
      <c r="K768" s="151"/>
    </row>
    <row r="769" spans="1:12" ht="13.5" thickBot="1">
      <c r="B769" s="62" t="s">
        <v>323</v>
      </c>
      <c r="C769" s="63"/>
      <c r="D769" s="64"/>
      <c r="F769" s="256">
        <v>5060</v>
      </c>
      <c r="G769" s="65"/>
      <c r="I769" s="151"/>
      <c r="J769" s="151"/>
      <c r="K769" s="151"/>
    </row>
    <row r="770" spans="1:12">
      <c r="I770" s="151"/>
      <c r="J770" s="151"/>
      <c r="K770" s="151"/>
    </row>
    <row r="771" spans="1:12">
      <c r="I771" s="151"/>
      <c r="J771" s="151"/>
      <c r="K771" s="151"/>
    </row>
    <row r="772" spans="1:12" ht="13.5" thickBot="1">
      <c r="I772" s="151"/>
      <c r="J772" s="151"/>
      <c r="K772" s="151"/>
    </row>
    <row r="773" spans="1:12" ht="13.5" thickBot="1">
      <c r="B773" s="243" t="s">
        <v>366</v>
      </c>
      <c r="C773" s="244" t="s">
        <v>367</v>
      </c>
      <c r="D773" s="245"/>
      <c r="E773" s="245"/>
      <c r="F773" s="245"/>
      <c r="G773" s="245"/>
      <c r="H773" s="247" t="s">
        <v>368</v>
      </c>
      <c r="I773" s="246" t="s">
        <v>369</v>
      </c>
      <c r="J773" s="247" t="s">
        <v>370</v>
      </c>
      <c r="K773" s="248" t="s">
        <v>33</v>
      </c>
    </row>
    <row r="774" spans="1:12">
      <c r="B774" s="69">
        <v>420</v>
      </c>
      <c r="C774" s="67" t="s">
        <v>652</v>
      </c>
      <c r="D774" s="68"/>
      <c r="E774" s="68"/>
      <c r="F774" s="68"/>
      <c r="G774" s="68"/>
      <c r="H774" s="71">
        <v>51</v>
      </c>
      <c r="I774" s="70">
        <v>33.55263157894737</v>
      </c>
      <c r="J774" s="70">
        <v>6.06</v>
      </c>
      <c r="K774" s="198">
        <v>0.48209999999999997</v>
      </c>
    </row>
    <row r="775" spans="1:12">
      <c r="B775" s="75">
        <v>424</v>
      </c>
      <c r="C775" s="73" t="s">
        <v>653</v>
      </c>
      <c r="D775" s="74"/>
      <c r="E775" s="74"/>
      <c r="F775" s="74"/>
      <c r="G775" s="74"/>
      <c r="H775" s="77">
        <v>13</v>
      </c>
      <c r="I775" s="76">
        <v>8.5526315789473681</v>
      </c>
      <c r="J775" s="76">
        <v>6.46</v>
      </c>
      <c r="K775" s="108">
        <v>0.55110000000000003</v>
      </c>
    </row>
    <row r="776" spans="1:12">
      <c r="B776" s="75">
        <v>42</v>
      </c>
      <c r="C776" s="67" t="s">
        <v>751</v>
      </c>
      <c r="D776" s="68"/>
      <c r="E776" s="68"/>
      <c r="F776" s="68"/>
      <c r="G776" s="68"/>
      <c r="H776" s="257">
        <v>3</v>
      </c>
      <c r="I776" s="76">
        <v>1.9736842105263157</v>
      </c>
      <c r="J776" s="81">
        <v>5.67</v>
      </c>
      <c r="K776" s="199">
        <v>1.5069999999999999</v>
      </c>
    </row>
    <row r="777" spans="1:12">
      <c r="B777" s="72">
        <v>240</v>
      </c>
      <c r="C777" s="84" t="s">
        <v>657</v>
      </c>
      <c r="D777" s="66"/>
      <c r="E777" s="66"/>
      <c r="F777" s="66"/>
      <c r="G777" s="66"/>
      <c r="H777" s="77">
        <v>3</v>
      </c>
      <c r="I777" s="78">
        <v>1.9736842105263157</v>
      </c>
      <c r="J777" s="76">
        <v>6.33</v>
      </c>
      <c r="K777" s="200">
        <v>1.0743</v>
      </c>
    </row>
    <row r="778" spans="1:12" ht="13.5" thickBot="1">
      <c r="B778" s="72">
        <v>110</v>
      </c>
      <c r="C778" s="84" t="s">
        <v>654</v>
      </c>
      <c r="D778" s="82"/>
      <c r="E778" s="82"/>
      <c r="F778" s="82"/>
      <c r="G778" s="82"/>
      <c r="H778" s="77">
        <v>2</v>
      </c>
      <c r="I778" s="107">
        <v>1.3157894736842106</v>
      </c>
      <c r="J778" s="76">
        <v>4.5</v>
      </c>
      <c r="K778" s="108">
        <v>1.5898000000000001</v>
      </c>
    </row>
    <row r="779" spans="1:12" ht="13.5" thickBot="1">
      <c r="B779" s="310" t="s">
        <v>265</v>
      </c>
      <c r="C779" s="90"/>
      <c r="D779" s="90"/>
      <c r="E779" s="90"/>
      <c r="F779" s="90"/>
      <c r="G779" s="90"/>
      <c r="H779" s="314">
        <v>152</v>
      </c>
      <c r="I779" s="311">
        <v>100</v>
      </c>
      <c r="J779" s="312">
        <v>7.45</v>
      </c>
      <c r="K779" s="313">
        <v>0.73170000000000002</v>
      </c>
      <c r="L779" s="360"/>
    </row>
    <row r="780" spans="1:12">
      <c r="B780" s="85"/>
      <c r="C780" s="85"/>
      <c r="D780" s="85"/>
      <c r="E780" s="85"/>
      <c r="F780" s="85"/>
      <c r="G780" s="85"/>
      <c r="I780" s="87"/>
      <c r="J780" s="86"/>
      <c r="K780" s="151"/>
    </row>
    <row r="781" spans="1:12">
      <c r="A781" s="217"/>
      <c r="B781" s="364"/>
      <c r="C781" s="364"/>
      <c r="D781" s="364"/>
      <c r="E781" s="364"/>
      <c r="F781" s="364"/>
      <c r="G781" s="364"/>
      <c r="H781" s="315"/>
      <c r="I781" s="365"/>
      <c r="J781" s="366"/>
      <c r="K781" s="223"/>
    </row>
    <row r="782" spans="1:12">
      <c r="I782" s="151"/>
      <c r="J782" s="151"/>
      <c r="K782" s="151"/>
    </row>
    <row r="783" spans="1:12">
      <c r="I783" s="151"/>
      <c r="J783" s="151"/>
      <c r="K783" s="151"/>
    </row>
    <row r="784" spans="1:12" ht="13.5" thickBot="1">
      <c r="I784" s="151"/>
      <c r="J784" s="151"/>
      <c r="K784" s="151"/>
    </row>
    <row r="785" spans="2:11" ht="13.5" thickBot="1">
      <c r="B785" s="483" t="s">
        <v>352</v>
      </c>
      <c r="C785" s="484"/>
      <c r="D785" s="485"/>
      <c r="F785" s="259">
        <v>2019</v>
      </c>
      <c r="I785" s="151"/>
      <c r="J785" s="151"/>
      <c r="K785" s="151"/>
    </row>
    <row r="786" spans="2:11">
      <c r="B786" t="s">
        <v>259</v>
      </c>
      <c r="F786" s="260"/>
      <c r="I786" s="151"/>
      <c r="J786" s="151"/>
      <c r="K786" s="151"/>
    </row>
    <row r="787" spans="2:11" ht="13.5" thickBot="1">
      <c r="I787" s="151"/>
      <c r="J787" s="151"/>
      <c r="K787" s="151"/>
    </row>
    <row r="788" spans="2:11">
      <c r="B788" s="57" t="s">
        <v>357</v>
      </c>
      <c r="C788" s="58"/>
      <c r="D788" s="59"/>
      <c r="F788" s="261">
        <v>25</v>
      </c>
      <c r="I788" s="151"/>
      <c r="J788" s="151"/>
      <c r="K788" s="151"/>
    </row>
    <row r="789" spans="2:11">
      <c r="B789" s="60" t="s">
        <v>250</v>
      </c>
      <c r="C789" s="25"/>
      <c r="D789" s="61"/>
      <c r="F789" s="262">
        <v>717</v>
      </c>
      <c r="G789" t="s">
        <v>259</v>
      </c>
      <c r="I789" s="151"/>
      <c r="J789" s="151"/>
      <c r="K789" s="151"/>
    </row>
    <row r="790" spans="2:11">
      <c r="B790" s="60" t="s">
        <v>359</v>
      </c>
      <c r="C790" s="25"/>
      <c r="D790" s="61"/>
      <c r="F790" s="263">
        <v>105.3</v>
      </c>
      <c r="I790" s="151"/>
      <c r="J790" s="151"/>
      <c r="K790" s="151"/>
    </row>
    <row r="791" spans="2:11">
      <c r="B791" s="60" t="s">
        <v>163</v>
      </c>
      <c r="C791" s="25"/>
      <c r="D791" s="61"/>
      <c r="F791" s="263">
        <v>13.3</v>
      </c>
      <c r="I791" s="151"/>
      <c r="J791" s="151"/>
      <c r="K791" s="151"/>
    </row>
    <row r="792" spans="2:11">
      <c r="B792" s="60" t="s">
        <v>360</v>
      </c>
      <c r="C792" s="25"/>
      <c r="D792" s="61"/>
      <c r="F792" s="262">
        <v>2182</v>
      </c>
      <c r="I792" s="151"/>
      <c r="J792" s="151"/>
      <c r="K792" s="151"/>
    </row>
    <row r="793" spans="2:11">
      <c r="B793" s="60" t="s">
        <v>361</v>
      </c>
      <c r="C793" s="25"/>
      <c r="D793" s="61"/>
      <c r="F793" s="262">
        <v>12656</v>
      </c>
      <c r="I793" s="151"/>
      <c r="J793" s="151"/>
      <c r="K793" s="151"/>
    </row>
    <row r="794" spans="2:11">
      <c r="B794" s="60" t="s">
        <v>362</v>
      </c>
      <c r="C794" s="25"/>
      <c r="D794" s="61"/>
      <c r="F794" s="262">
        <f>SUM(F792:F793)</f>
        <v>14838</v>
      </c>
      <c r="I794" s="151"/>
      <c r="J794" s="151"/>
      <c r="K794" s="151"/>
    </row>
    <row r="795" spans="2:11">
      <c r="B795" s="60" t="s">
        <v>363</v>
      </c>
      <c r="C795" s="25"/>
      <c r="D795" s="61"/>
      <c r="F795" s="263">
        <f>F793/F792</f>
        <v>5.8001833180568285</v>
      </c>
      <c r="I795" s="151"/>
      <c r="J795" s="151"/>
      <c r="K795" s="151"/>
    </row>
    <row r="796" spans="2:11">
      <c r="B796" s="60" t="s">
        <v>364</v>
      </c>
      <c r="C796" s="25"/>
      <c r="D796" s="61"/>
      <c r="F796" s="263">
        <v>51.3</v>
      </c>
      <c r="I796" s="151"/>
      <c r="J796" s="151"/>
      <c r="K796" s="151"/>
    </row>
    <row r="797" spans="2:11">
      <c r="B797" s="60" t="s">
        <v>374</v>
      </c>
      <c r="C797" s="25"/>
      <c r="D797" s="61"/>
      <c r="F797" s="255">
        <v>83</v>
      </c>
      <c r="G797" s="65"/>
      <c r="I797" s="151"/>
      <c r="J797" s="151"/>
      <c r="K797" s="151"/>
    </row>
    <row r="798" spans="2:11" ht="13.5" thickBot="1">
      <c r="B798" s="62" t="s">
        <v>323</v>
      </c>
      <c r="C798" s="63"/>
      <c r="D798" s="64"/>
      <c r="F798" s="256">
        <v>8476</v>
      </c>
      <c r="G798" s="65"/>
      <c r="I798" s="151"/>
      <c r="J798" s="151"/>
      <c r="K798" s="151"/>
    </row>
    <row r="799" spans="2:11">
      <c r="I799" s="151"/>
      <c r="J799" s="151"/>
      <c r="K799" s="151"/>
    </row>
    <row r="800" spans="2:11">
      <c r="I800" s="151"/>
      <c r="J800" s="151"/>
      <c r="K800" s="151"/>
    </row>
    <row r="801" spans="2:12" ht="13.5" thickBot="1">
      <c r="I801" s="151"/>
      <c r="J801" s="151"/>
      <c r="K801" s="151"/>
    </row>
    <row r="802" spans="2:12" ht="13.5" thickBot="1">
      <c r="B802" s="243" t="s">
        <v>366</v>
      </c>
      <c r="C802" s="244" t="s">
        <v>367</v>
      </c>
      <c r="D802" s="245"/>
      <c r="E802" s="245"/>
      <c r="F802" s="245"/>
      <c r="G802" s="245"/>
      <c r="H802" s="247" t="s">
        <v>368</v>
      </c>
      <c r="I802" s="246" t="s">
        <v>369</v>
      </c>
      <c r="J802" s="247" t="s">
        <v>370</v>
      </c>
      <c r="K802" s="248" t="s">
        <v>33</v>
      </c>
    </row>
    <row r="803" spans="2:12">
      <c r="B803" s="69">
        <v>693</v>
      </c>
      <c r="C803" s="67" t="s">
        <v>658</v>
      </c>
      <c r="D803" s="68"/>
      <c r="E803" s="68"/>
      <c r="F803" s="68"/>
      <c r="G803" s="68"/>
      <c r="H803" s="71">
        <v>106</v>
      </c>
      <c r="I803" s="70">
        <v>14.500683994528044</v>
      </c>
      <c r="J803" s="70">
        <v>7.43</v>
      </c>
      <c r="K803" s="198">
        <v>1.0253000000000001</v>
      </c>
    </row>
    <row r="804" spans="2:12">
      <c r="B804" s="75">
        <v>691</v>
      </c>
      <c r="C804" s="73" t="s">
        <v>655</v>
      </c>
      <c r="D804" s="74"/>
      <c r="E804" s="74"/>
      <c r="F804" s="74"/>
      <c r="G804" s="74"/>
      <c r="H804" s="77">
        <v>55</v>
      </c>
      <c r="I804" s="76">
        <v>7.5239398084815319</v>
      </c>
      <c r="J804" s="76">
        <v>9.84</v>
      </c>
      <c r="K804" s="108">
        <v>1.2346999999999999</v>
      </c>
    </row>
    <row r="805" spans="2:12">
      <c r="B805" s="75">
        <v>3</v>
      </c>
      <c r="C805" s="67" t="s">
        <v>752</v>
      </c>
      <c r="D805" s="68"/>
      <c r="E805" s="68"/>
      <c r="F805" s="68"/>
      <c r="G805" s="68"/>
      <c r="H805" s="257">
        <v>49</v>
      </c>
      <c r="I805" s="76">
        <v>6.703146374829001</v>
      </c>
      <c r="J805" s="81">
        <v>28.73</v>
      </c>
      <c r="K805" s="199">
        <v>5.6460999999999997</v>
      </c>
    </row>
    <row r="806" spans="2:12">
      <c r="B806" s="72">
        <v>690</v>
      </c>
      <c r="C806" s="84" t="s">
        <v>656</v>
      </c>
      <c r="D806" s="66"/>
      <c r="E806" s="66"/>
      <c r="F806" s="66"/>
      <c r="G806" s="66"/>
      <c r="H806" s="77">
        <v>35</v>
      </c>
      <c r="I806" s="78">
        <v>4.7879616963064295</v>
      </c>
      <c r="J806" s="76">
        <v>24.69</v>
      </c>
      <c r="K806" s="200">
        <v>2.3056999999999999</v>
      </c>
    </row>
    <row r="807" spans="2:12" ht="13.5" thickBot="1">
      <c r="B807" s="72">
        <v>660</v>
      </c>
      <c r="C807" s="84" t="s">
        <v>753</v>
      </c>
      <c r="D807" s="82"/>
      <c r="E807" s="82"/>
      <c r="F807" s="82"/>
      <c r="G807" s="82"/>
      <c r="H807" s="77">
        <v>23</v>
      </c>
      <c r="I807" s="107">
        <v>3.1463748290013678</v>
      </c>
      <c r="J807" s="76">
        <v>12.52</v>
      </c>
      <c r="K807" s="108">
        <v>0.96060000000000001</v>
      </c>
    </row>
    <row r="808" spans="2:12" ht="13.5" thickBot="1">
      <c r="B808" s="310" t="s">
        <v>265</v>
      </c>
      <c r="C808" s="90"/>
      <c r="D808" s="90"/>
      <c r="E808" s="90"/>
      <c r="F808" s="90"/>
      <c r="G808" s="90"/>
      <c r="H808" s="314">
        <v>731</v>
      </c>
      <c r="I808" s="311">
        <v>100</v>
      </c>
      <c r="J808" s="312">
        <v>13.38</v>
      </c>
      <c r="K808" s="313">
        <v>1.6171</v>
      </c>
      <c r="L808" s="360"/>
    </row>
    <row r="809" spans="2:12">
      <c r="B809" s="85"/>
      <c r="C809" s="85"/>
      <c r="D809" s="85"/>
      <c r="E809" s="85"/>
      <c r="F809" s="85"/>
      <c r="G809" s="85"/>
      <c r="I809" s="121"/>
      <c r="J809" s="87"/>
      <c r="K809" s="86"/>
    </row>
    <row r="810" spans="2:12">
      <c r="B810" s="85"/>
      <c r="C810" s="85"/>
      <c r="D810" s="85"/>
      <c r="E810" s="85"/>
      <c r="F810" s="85"/>
      <c r="G810" s="85"/>
      <c r="I810" s="121"/>
      <c r="J810" s="87"/>
      <c r="K810" s="86"/>
    </row>
    <row r="811" spans="2:12">
      <c r="B811" s="85"/>
      <c r="C811" s="85"/>
      <c r="D811" s="85"/>
      <c r="E811" s="85"/>
      <c r="F811" s="85"/>
      <c r="G811" s="85"/>
      <c r="I811" s="121"/>
      <c r="J811" s="87"/>
      <c r="K811" s="86"/>
    </row>
    <row r="812" spans="2:12">
      <c r="B812" s="85"/>
      <c r="C812" s="85"/>
      <c r="D812" s="85"/>
      <c r="E812" s="85"/>
      <c r="F812" s="85"/>
      <c r="G812" s="85"/>
      <c r="I812" s="121"/>
      <c r="J812" s="87"/>
      <c r="K812" s="86"/>
    </row>
    <row r="813" spans="2:12" ht="13.5" thickBot="1">
      <c r="B813" s="85"/>
      <c r="C813" s="85"/>
      <c r="D813" s="85"/>
      <c r="E813" s="85"/>
      <c r="F813" s="85"/>
      <c r="G813" s="85"/>
      <c r="I813" s="121"/>
      <c r="J813" s="87"/>
      <c r="K813" s="86"/>
    </row>
    <row r="814" spans="2:12" ht="13.5" thickBot="1">
      <c r="B814" s="483" t="s">
        <v>375</v>
      </c>
      <c r="C814" s="484"/>
      <c r="D814" s="485"/>
      <c r="F814" s="259">
        <v>2019</v>
      </c>
      <c r="G814" s="85"/>
      <c r="I814" s="151"/>
      <c r="J814" s="151"/>
      <c r="K814" s="151"/>
    </row>
    <row r="815" spans="2:12">
      <c r="B815" t="s">
        <v>259</v>
      </c>
      <c r="F815" s="260"/>
      <c r="I815" s="151"/>
      <c r="J815" s="151"/>
      <c r="K815" s="151"/>
    </row>
    <row r="816" spans="2:12" ht="13.5" thickBot="1">
      <c r="I816" s="151"/>
      <c r="J816" s="151"/>
      <c r="K816" s="151"/>
    </row>
    <row r="817" spans="2:11">
      <c r="B817" s="57" t="s">
        <v>357</v>
      </c>
      <c r="C817" s="58"/>
      <c r="D817" s="59"/>
      <c r="F817" s="286">
        <v>30.8</v>
      </c>
      <c r="I817" s="151"/>
      <c r="J817" s="151"/>
      <c r="K817" s="151"/>
    </row>
    <row r="818" spans="2:11">
      <c r="B818" s="60" t="s">
        <v>250</v>
      </c>
      <c r="C818" s="25"/>
      <c r="D818" s="61"/>
      <c r="F818" s="278">
        <v>665</v>
      </c>
      <c r="I818" s="151"/>
      <c r="J818" s="151"/>
      <c r="K818" s="151"/>
    </row>
    <row r="819" spans="2:11">
      <c r="B819" s="60" t="s">
        <v>359</v>
      </c>
      <c r="C819" s="25"/>
      <c r="D819" s="61"/>
      <c r="F819" s="287">
        <v>61.3</v>
      </c>
      <c r="I819" s="151"/>
      <c r="J819" s="151"/>
      <c r="K819" s="151"/>
    </row>
    <row r="820" spans="2:11">
      <c r="B820" s="60" t="s">
        <v>163</v>
      </c>
      <c r="C820" s="25"/>
      <c r="D820" s="61"/>
      <c r="F820" s="279">
        <v>10.6</v>
      </c>
      <c r="I820" s="151"/>
      <c r="J820" s="151"/>
      <c r="K820" s="151"/>
    </row>
    <row r="821" spans="2:11">
      <c r="B821" s="60" t="s">
        <v>360</v>
      </c>
      <c r="C821" s="25"/>
      <c r="D821" s="61"/>
      <c r="F821" s="278">
        <v>2027</v>
      </c>
      <c r="I821" s="151"/>
      <c r="J821" s="151"/>
      <c r="K821" s="151"/>
    </row>
    <row r="822" spans="2:11">
      <c r="B822" s="60" t="s">
        <v>361</v>
      </c>
      <c r="C822" s="25"/>
      <c r="D822" s="61"/>
      <c r="F822" s="278">
        <v>26220</v>
      </c>
      <c r="I822" s="151"/>
      <c r="J822" s="151"/>
      <c r="K822" s="151"/>
    </row>
    <row r="823" spans="2:11">
      <c r="B823" s="60" t="s">
        <v>362</v>
      </c>
      <c r="C823" s="25"/>
      <c r="D823" s="61"/>
      <c r="F823" s="278">
        <f>F821+F822</f>
        <v>28247</v>
      </c>
      <c r="I823" s="151"/>
      <c r="J823" s="151"/>
      <c r="K823" s="151"/>
    </row>
    <row r="824" spans="2:11">
      <c r="B824" s="60" t="s">
        <v>363</v>
      </c>
      <c r="C824" s="25"/>
      <c r="D824" s="61"/>
      <c r="F824" s="263">
        <f>F822/F821</f>
        <v>12.935372471632956</v>
      </c>
      <c r="I824" s="151"/>
      <c r="J824" s="151"/>
      <c r="K824" s="151"/>
    </row>
    <row r="825" spans="2:11">
      <c r="B825" s="60" t="s">
        <v>364</v>
      </c>
      <c r="C825" s="25"/>
      <c r="D825" s="61"/>
      <c r="F825" s="279">
        <v>84.8</v>
      </c>
      <c r="I825" s="151"/>
      <c r="J825" s="151"/>
      <c r="K825" s="151"/>
    </row>
    <row r="826" spans="2:11" ht="13.5" thickBot="1">
      <c r="B826" s="62" t="s">
        <v>323</v>
      </c>
      <c r="C826" s="63"/>
      <c r="D826" s="64"/>
      <c r="F826" s="256">
        <v>24269</v>
      </c>
      <c r="G826" s="65"/>
      <c r="I826" s="151"/>
      <c r="J826" s="151"/>
      <c r="K826" s="151"/>
    </row>
    <row r="827" spans="2:11">
      <c r="I827" s="151"/>
      <c r="J827" s="151"/>
      <c r="K827" s="151"/>
    </row>
    <row r="828" spans="2:11">
      <c r="I828" s="151"/>
      <c r="J828" s="151"/>
      <c r="K828" s="151"/>
    </row>
    <row r="829" spans="2:11">
      <c r="I829" s="151"/>
      <c r="J829" s="151"/>
      <c r="K829" s="151"/>
    </row>
    <row r="830" spans="2:11" ht="13.5" thickBot="1">
      <c r="I830" s="151"/>
      <c r="J830" s="151"/>
      <c r="K830" s="151"/>
    </row>
    <row r="831" spans="2:11" ht="13.5" thickBot="1">
      <c r="B831" s="243" t="s">
        <v>366</v>
      </c>
      <c r="C831" s="244" t="s">
        <v>367</v>
      </c>
      <c r="D831" s="245"/>
      <c r="E831" s="245"/>
      <c r="F831" s="245"/>
      <c r="G831" s="245"/>
      <c r="H831" s="247" t="s">
        <v>368</v>
      </c>
      <c r="I831" s="246" t="s">
        <v>369</v>
      </c>
      <c r="J831" s="247" t="s">
        <v>370</v>
      </c>
      <c r="K831" s="248" t="s">
        <v>33</v>
      </c>
    </row>
    <row r="832" spans="2:11">
      <c r="B832" s="69">
        <v>136</v>
      </c>
      <c r="C832" s="67" t="s">
        <v>619</v>
      </c>
      <c r="D832" s="68"/>
      <c r="E832" s="68"/>
      <c r="F832" s="68"/>
      <c r="G832" s="68"/>
      <c r="H832" s="71">
        <v>67</v>
      </c>
      <c r="I832" s="70">
        <v>10.044977511244378</v>
      </c>
      <c r="J832" s="70">
        <v>8.0399999999999991</v>
      </c>
      <c r="K832" s="198">
        <v>0.97889999999999999</v>
      </c>
    </row>
    <row r="833" spans="2:12">
      <c r="B833" s="75">
        <v>240</v>
      </c>
      <c r="C833" s="73" t="s">
        <v>657</v>
      </c>
      <c r="D833" s="74"/>
      <c r="E833" s="74"/>
      <c r="F833" s="74"/>
      <c r="G833" s="74"/>
      <c r="H833" s="77">
        <v>36</v>
      </c>
      <c r="I833" s="76">
        <v>5.3973013493253372</v>
      </c>
      <c r="J833" s="76">
        <v>11.67</v>
      </c>
      <c r="K833" s="108">
        <v>0.9627</v>
      </c>
    </row>
    <row r="834" spans="2:12">
      <c r="B834" s="75">
        <v>281</v>
      </c>
      <c r="C834" s="67" t="s">
        <v>659</v>
      </c>
      <c r="D834" s="68"/>
      <c r="E834" s="68"/>
      <c r="F834" s="68"/>
      <c r="G834" s="68"/>
      <c r="H834" s="257">
        <v>31</v>
      </c>
      <c r="I834" s="76">
        <v>4.6476761619190405</v>
      </c>
      <c r="J834" s="81">
        <v>11.19</v>
      </c>
      <c r="K834" s="199">
        <v>1.1063000000000001</v>
      </c>
    </row>
    <row r="835" spans="2:12">
      <c r="B835" s="72">
        <v>41</v>
      </c>
      <c r="C835" s="84" t="s">
        <v>660</v>
      </c>
      <c r="D835" s="66"/>
      <c r="E835" s="66"/>
      <c r="F835" s="66"/>
      <c r="G835" s="66"/>
      <c r="H835" s="77">
        <v>26</v>
      </c>
      <c r="I835" s="78">
        <v>3.8980509745127438</v>
      </c>
      <c r="J835" s="76">
        <v>9.15</v>
      </c>
      <c r="K835" s="200">
        <v>0.90590000000000004</v>
      </c>
    </row>
    <row r="836" spans="2:12" ht="13.5" thickBot="1">
      <c r="B836" s="72">
        <v>660</v>
      </c>
      <c r="C836" s="84" t="s">
        <v>753</v>
      </c>
      <c r="D836" s="82"/>
      <c r="E836" s="82"/>
      <c r="F836" s="82"/>
      <c r="G836" s="82"/>
      <c r="H836" s="77">
        <v>16</v>
      </c>
      <c r="I836" s="107">
        <v>2.39880059970015</v>
      </c>
      <c r="J836" s="76">
        <v>14.19</v>
      </c>
      <c r="K836" s="108">
        <v>1.0933999999999999</v>
      </c>
    </row>
    <row r="837" spans="2:12" ht="13.5" thickBot="1">
      <c r="B837" s="310" t="s">
        <v>265</v>
      </c>
      <c r="C837" s="90"/>
      <c r="D837" s="90"/>
      <c r="E837" s="90"/>
      <c r="F837" s="90"/>
      <c r="G837" s="90"/>
      <c r="H837" s="314">
        <v>667</v>
      </c>
      <c r="I837" s="311">
        <v>100</v>
      </c>
      <c r="J837" s="312">
        <v>10.69</v>
      </c>
      <c r="K837" s="313">
        <v>0.97860000000000003</v>
      </c>
      <c r="L837" s="360"/>
    </row>
    <row r="838" spans="2:12">
      <c r="I838" s="151"/>
      <c r="J838" s="120"/>
      <c r="K838" s="151"/>
    </row>
    <row r="839" spans="2:12">
      <c r="B839" s="83"/>
      <c r="C839" s="66"/>
      <c r="D839" s="66"/>
      <c r="E839" s="66"/>
      <c r="F839" s="66"/>
      <c r="G839" s="66"/>
      <c r="H839" s="83"/>
      <c r="I839" s="151"/>
      <c r="J839" s="151"/>
      <c r="K839" s="151"/>
    </row>
    <row r="840" spans="2:12">
      <c r="I840" s="151"/>
      <c r="J840" s="151"/>
      <c r="K840" s="151"/>
    </row>
    <row r="841" spans="2:12">
      <c r="I841" s="151"/>
      <c r="J841" s="151"/>
      <c r="K841" s="151"/>
    </row>
    <row r="842" spans="2:12" ht="13.5" thickBot="1">
      <c r="I842" s="151"/>
      <c r="J842" s="151"/>
      <c r="K842" s="151"/>
    </row>
    <row r="843" spans="2:12" ht="13.5" thickBot="1">
      <c r="B843" s="483" t="s">
        <v>353</v>
      </c>
      <c r="C843" s="484"/>
      <c r="D843" s="485"/>
      <c r="F843" s="259">
        <v>2019</v>
      </c>
      <c r="I843" s="151"/>
      <c r="J843" s="151"/>
      <c r="K843" s="151"/>
    </row>
    <row r="844" spans="2:12">
      <c r="B844" t="s">
        <v>259</v>
      </c>
      <c r="F844" s="260"/>
      <c r="I844" s="151"/>
      <c r="J844" s="151"/>
      <c r="K844" s="151"/>
    </row>
    <row r="845" spans="2:12" ht="13.5" thickBot="1">
      <c r="I845" s="151"/>
      <c r="J845" s="151"/>
      <c r="K845" s="151"/>
    </row>
    <row r="846" spans="2:12">
      <c r="B846" s="57" t="s">
        <v>357</v>
      </c>
      <c r="C846" s="58"/>
      <c r="D846" s="59"/>
      <c r="F846" s="261" t="s">
        <v>376</v>
      </c>
      <c r="I846" s="151"/>
      <c r="J846" s="151"/>
      <c r="K846" s="151"/>
    </row>
    <row r="847" spans="2:12">
      <c r="B847" s="60" t="s">
        <v>250</v>
      </c>
      <c r="C847" s="25"/>
      <c r="D847" s="61"/>
      <c r="F847" s="278">
        <v>23</v>
      </c>
      <c r="I847" s="151"/>
      <c r="J847" s="151"/>
      <c r="K847" s="151"/>
    </row>
    <row r="848" spans="2:12">
      <c r="B848" s="60" t="s">
        <v>359</v>
      </c>
      <c r="C848" s="25"/>
      <c r="D848" s="61"/>
      <c r="F848" s="393" t="s">
        <v>661</v>
      </c>
      <c r="I848" s="151"/>
      <c r="J848" s="151"/>
      <c r="K848" s="151"/>
    </row>
    <row r="849" spans="2:12">
      <c r="B849" s="60" t="s">
        <v>163</v>
      </c>
      <c r="C849" s="25"/>
      <c r="D849" s="61"/>
      <c r="F849" s="279">
        <v>1</v>
      </c>
      <c r="I849" s="151"/>
      <c r="J849" s="151"/>
      <c r="K849" s="151"/>
    </row>
    <row r="850" spans="2:12">
      <c r="B850" s="60" t="s">
        <v>360</v>
      </c>
      <c r="C850" s="25"/>
      <c r="D850" s="61"/>
      <c r="F850" s="278">
        <v>2263</v>
      </c>
      <c r="I850" s="151"/>
      <c r="J850" s="151"/>
      <c r="K850" s="151"/>
    </row>
    <row r="851" spans="2:12">
      <c r="B851" s="60" t="s">
        <v>361</v>
      </c>
      <c r="C851" s="25"/>
      <c r="D851" s="61"/>
      <c r="F851" s="278">
        <v>13454</v>
      </c>
      <c r="I851" s="151"/>
      <c r="J851" s="151"/>
      <c r="K851" s="151"/>
    </row>
    <row r="852" spans="2:12">
      <c r="B852" s="60" t="s">
        <v>362</v>
      </c>
      <c r="C852" s="25"/>
      <c r="D852" s="61"/>
      <c r="F852" s="278">
        <f>SUM(F850:F851)</f>
        <v>15717</v>
      </c>
      <c r="I852" s="151"/>
      <c r="J852" s="151"/>
      <c r="K852" s="151"/>
    </row>
    <row r="853" spans="2:12">
      <c r="B853" s="60" t="s">
        <v>363</v>
      </c>
      <c r="C853" s="25"/>
      <c r="D853" s="61"/>
      <c r="F853" s="263">
        <f>F851/F850</f>
        <v>5.9452054794520546</v>
      </c>
      <c r="I853" s="151"/>
      <c r="J853" s="151"/>
      <c r="K853" s="151"/>
    </row>
    <row r="854" spans="2:12" ht="13.5" thickBot="1">
      <c r="B854" s="62" t="s">
        <v>323</v>
      </c>
      <c r="C854" s="63"/>
      <c r="D854" s="64"/>
      <c r="F854" s="256">
        <v>0</v>
      </c>
      <c r="I854" s="151"/>
      <c r="J854" s="151"/>
      <c r="K854" s="151"/>
    </row>
    <row r="855" spans="2:12">
      <c r="I855" s="151"/>
      <c r="J855" s="151"/>
      <c r="K855" s="151"/>
    </row>
    <row r="856" spans="2:12">
      <c r="I856" s="151"/>
      <c r="J856" s="151"/>
      <c r="K856" s="151"/>
    </row>
    <row r="857" spans="2:12" ht="13.5" thickBot="1">
      <c r="I857" s="151"/>
      <c r="J857" s="151"/>
      <c r="K857" s="151"/>
    </row>
    <row r="858" spans="2:12" ht="13.5" thickBot="1">
      <c r="B858" s="243" t="s">
        <v>366</v>
      </c>
      <c r="C858" s="244" t="s">
        <v>367</v>
      </c>
      <c r="D858" s="245"/>
      <c r="E858" s="245"/>
      <c r="F858" s="245"/>
      <c r="G858" s="245"/>
      <c r="H858" s="247" t="s">
        <v>368</v>
      </c>
      <c r="I858" s="246" t="s">
        <v>369</v>
      </c>
      <c r="J858" s="247" t="s">
        <v>370</v>
      </c>
      <c r="K858" s="248" t="s">
        <v>33</v>
      </c>
    </row>
    <row r="859" spans="2:12">
      <c r="B859" s="363">
        <v>484</v>
      </c>
      <c r="C859" s="438" t="s">
        <v>754</v>
      </c>
      <c r="D859" s="68"/>
      <c r="E859" s="68"/>
      <c r="F859" s="68"/>
      <c r="G859" s="68"/>
      <c r="H859" s="71">
        <v>16</v>
      </c>
      <c r="I859" s="70">
        <v>66.666666666666671</v>
      </c>
      <c r="J859" s="70">
        <v>1</v>
      </c>
      <c r="K859" s="198">
        <v>1.2177</v>
      </c>
    </row>
    <row r="860" spans="2:12">
      <c r="B860" s="75">
        <v>500</v>
      </c>
      <c r="C860" s="73" t="s">
        <v>755</v>
      </c>
      <c r="D860" s="74"/>
      <c r="E860" s="74"/>
      <c r="F860" s="74"/>
      <c r="G860" s="74"/>
      <c r="H860" s="77">
        <v>3</v>
      </c>
      <c r="I860" s="76">
        <v>12.5</v>
      </c>
      <c r="J860" s="76">
        <v>1</v>
      </c>
      <c r="K860" s="108">
        <v>0.57369999999999999</v>
      </c>
    </row>
    <row r="861" spans="2:12">
      <c r="B861" s="75" t="s">
        <v>259</v>
      </c>
      <c r="C861" s="67" t="s">
        <v>259</v>
      </c>
      <c r="D861" s="68"/>
      <c r="E861" s="68"/>
      <c r="F861" s="68"/>
      <c r="G861" s="68"/>
      <c r="H861" s="257"/>
      <c r="I861" s="76"/>
      <c r="J861" s="81"/>
      <c r="K861" s="199"/>
    </row>
    <row r="862" spans="2:12">
      <c r="B862" s="72"/>
      <c r="C862" s="84"/>
      <c r="D862" s="66"/>
      <c r="E862" s="66"/>
      <c r="F862" s="66"/>
      <c r="G862" s="66"/>
      <c r="H862" s="77"/>
      <c r="I862" s="78"/>
      <c r="J862" s="76"/>
      <c r="K862" s="200"/>
    </row>
    <row r="863" spans="2:12" ht="13.5" thickBot="1">
      <c r="B863" s="72"/>
      <c r="C863" s="84"/>
      <c r="D863" s="82"/>
      <c r="E863" s="82"/>
      <c r="F863" s="82"/>
      <c r="G863" s="82"/>
      <c r="H863" s="77"/>
      <c r="I863" s="107"/>
      <c r="J863" s="76"/>
      <c r="K863" s="108"/>
    </row>
    <row r="864" spans="2:12" ht="13.5" thickBot="1">
      <c r="B864" s="310" t="s">
        <v>371</v>
      </c>
      <c r="C864" s="90"/>
      <c r="D864" s="90"/>
      <c r="E864" s="90"/>
      <c r="F864" s="90"/>
      <c r="G864" s="90"/>
      <c r="H864" s="314">
        <v>24</v>
      </c>
      <c r="I864" s="311">
        <v>100</v>
      </c>
      <c r="J864" s="312">
        <v>1.04</v>
      </c>
      <c r="K864" s="313">
        <v>1.1160000000000001</v>
      </c>
      <c r="L864" s="360"/>
    </row>
    <row r="865" spans="2:11">
      <c r="B865" s="85"/>
      <c r="C865" s="85"/>
      <c r="D865" s="85"/>
      <c r="E865" s="85"/>
      <c r="F865" s="85"/>
      <c r="G865" s="85"/>
      <c r="I865" s="121"/>
      <c r="J865" s="87"/>
      <c r="K865" s="86"/>
    </row>
    <row r="866" spans="2:11">
      <c r="B866" s="85"/>
      <c r="C866" s="85"/>
      <c r="D866" s="85"/>
      <c r="E866" s="85"/>
      <c r="F866" s="85"/>
      <c r="G866" s="85"/>
      <c r="I866" s="121"/>
      <c r="J866" s="87"/>
      <c r="K866" s="86"/>
    </row>
    <row r="867" spans="2:11">
      <c r="B867" s="85"/>
      <c r="C867" s="85"/>
      <c r="D867" s="85"/>
      <c r="E867" s="85"/>
      <c r="F867" s="85"/>
      <c r="G867" s="85"/>
      <c r="I867" s="121"/>
      <c r="J867" s="87"/>
      <c r="K867" s="86"/>
    </row>
    <row r="868" spans="2:11">
      <c r="B868" s="85"/>
      <c r="C868" s="85"/>
      <c r="D868" s="85"/>
      <c r="E868" s="85"/>
      <c r="F868" s="85"/>
      <c r="G868" s="85"/>
      <c r="I868" s="87"/>
      <c r="J868" s="86"/>
      <c r="K868" s="151"/>
    </row>
    <row r="869" spans="2:11" ht="13.5" thickBot="1">
      <c r="B869" s="63" t="s">
        <v>259</v>
      </c>
      <c r="I869" s="151"/>
      <c r="J869" s="151"/>
      <c r="K869" s="151"/>
    </row>
    <row r="870" spans="2:11" ht="13.5" thickBot="1">
      <c r="B870" s="486" t="s">
        <v>379</v>
      </c>
      <c r="C870" s="487"/>
      <c r="D870" s="488"/>
      <c r="F870" s="259">
        <v>2019</v>
      </c>
      <c r="I870" s="151"/>
      <c r="J870" s="151"/>
      <c r="K870" s="151"/>
    </row>
    <row r="871" spans="2:11">
      <c r="B871" t="s">
        <v>259</v>
      </c>
      <c r="F871" s="260"/>
      <c r="I871" s="151"/>
      <c r="J871" s="151"/>
      <c r="K871" s="151"/>
    </row>
    <row r="872" spans="2:11" ht="13.5" thickBot="1">
      <c r="I872" s="151"/>
      <c r="J872" s="151"/>
      <c r="K872" s="151"/>
    </row>
    <row r="873" spans="2:11">
      <c r="B873" s="57" t="s">
        <v>357</v>
      </c>
      <c r="C873" s="58"/>
      <c r="D873" s="59"/>
      <c r="F873" s="275">
        <v>4</v>
      </c>
      <c r="I873" s="151"/>
      <c r="J873" s="151"/>
      <c r="K873" s="151"/>
    </row>
    <row r="874" spans="2:11">
      <c r="B874" s="60" t="s">
        <v>250</v>
      </c>
      <c r="C874" s="25"/>
      <c r="D874" s="61"/>
      <c r="F874" s="262">
        <v>43</v>
      </c>
      <c r="I874" s="151"/>
      <c r="J874" s="151"/>
      <c r="K874" s="151"/>
    </row>
    <row r="875" spans="2:11">
      <c r="B875" s="60" t="s">
        <v>359</v>
      </c>
      <c r="C875" s="25"/>
      <c r="D875" s="61"/>
      <c r="F875" s="263">
        <v>27.7</v>
      </c>
      <c r="I875" s="151"/>
      <c r="J875" s="151"/>
      <c r="K875" s="151"/>
    </row>
    <row r="876" spans="2:11">
      <c r="B876" s="60" t="s">
        <v>163</v>
      </c>
      <c r="C876" s="25"/>
      <c r="D876" s="61"/>
      <c r="F876" s="263">
        <v>9.8000000000000007</v>
      </c>
      <c r="I876" s="151"/>
      <c r="J876" s="151"/>
      <c r="K876" s="151"/>
    </row>
    <row r="877" spans="2:11">
      <c r="B877" s="60" t="s">
        <v>360</v>
      </c>
      <c r="C877" s="25"/>
      <c r="D877" s="61"/>
      <c r="F877" s="262">
        <v>2709</v>
      </c>
      <c r="I877" s="151"/>
      <c r="J877" s="151"/>
      <c r="K877" s="151"/>
    </row>
    <row r="878" spans="2:11">
      <c r="B878" s="60" t="s">
        <v>361</v>
      </c>
      <c r="C878" s="25"/>
      <c r="D878" s="61"/>
      <c r="F878" s="262">
        <v>7230</v>
      </c>
      <c r="I878" s="151"/>
      <c r="J878" s="151"/>
      <c r="K878" s="151"/>
    </row>
    <row r="879" spans="2:11">
      <c r="B879" s="60" t="s">
        <v>362</v>
      </c>
      <c r="C879" s="25"/>
      <c r="D879" s="61"/>
      <c r="F879" s="262">
        <f>SUM(F877:F878)</f>
        <v>9939</v>
      </c>
      <c r="I879" s="151"/>
      <c r="J879" s="151"/>
      <c r="K879" s="151"/>
    </row>
    <row r="880" spans="2:11">
      <c r="B880" s="60" t="s">
        <v>363</v>
      </c>
      <c r="C880" s="25"/>
      <c r="D880" s="61"/>
      <c r="F880" s="394">
        <f>F878/F877</f>
        <v>2.6688815060908082</v>
      </c>
      <c r="I880" s="151"/>
      <c r="J880" s="151"/>
      <c r="K880" s="151"/>
    </row>
    <row r="881" spans="2:12">
      <c r="B881" s="60" t="s">
        <v>364</v>
      </c>
      <c r="C881" s="25"/>
      <c r="D881" s="61"/>
      <c r="F881" s="394">
        <v>41.9</v>
      </c>
      <c r="I881" s="151"/>
      <c r="J881" s="151"/>
      <c r="K881" s="151"/>
    </row>
    <row r="882" spans="2:12" ht="13.5" thickBot="1">
      <c r="B882" s="62" t="s">
        <v>323</v>
      </c>
      <c r="C882" s="63"/>
      <c r="D882" s="64"/>
      <c r="F882" s="256">
        <v>989</v>
      </c>
      <c r="G882" s="65"/>
      <c r="I882" s="151"/>
      <c r="J882" s="151"/>
      <c r="K882" s="151"/>
    </row>
    <row r="883" spans="2:12">
      <c r="I883" s="151"/>
      <c r="J883" s="151"/>
      <c r="K883" s="151"/>
    </row>
    <row r="884" spans="2:12">
      <c r="I884" s="151"/>
      <c r="J884" s="151"/>
      <c r="K884" s="151"/>
    </row>
    <row r="885" spans="2:12" ht="13.5" thickBot="1">
      <c r="I885" s="151"/>
      <c r="J885" s="151"/>
      <c r="K885" s="151"/>
    </row>
    <row r="886" spans="2:12" ht="13.5" thickBot="1">
      <c r="B886" s="243" t="s">
        <v>366</v>
      </c>
      <c r="C886" s="244" t="s">
        <v>367</v>
      </c>
      <c r="D886" s="245"/>
      <c r="E886" s="245"/>
      <c r="F886" s="245"/>
      <c r="G886" s="245"/>
      <c r="H886" s="247" t="s">
        <v>368</v>
      </c>
      <c r="I886" s="246" t="s">
        <v>369</v>
      </c>
      <c r="J886" s="247" t="s">
        <v>370</v>
      </c>
      <c r="K886" s="248" t="s">
        <v>33</v>
      </c>
    </row>
    <row r="887" spans="2:12">
      <c r="B887" s="69">
        <v>351</v>
      </c>
      <c r="C887" s="67" t="s">
        <v>663</v>
      </c>
      <c r="D887" s="68"/>
      <c r="E887" s="68"/>
      <c r="F887" s="68"/>
      <c r="G887" s="68"/>
      <c r="H887" s="71">
        <v>8</v>
      </c>
      <c r="I887" s="70">
        <v>19.047619047619047</v>
      </c>
      <c r="J887" s="70">
        <v>4.75</v>
      </c>
      <c r="K887" s="198">
        <v>0.61950000000000005</v>
      </c>
    </row>
    <row r="888" spans="2:12">
      <c r="B888" s="75">
        <v>246</v>
      </c>
      <c r="C888" s="73" t="s">
        <v>664</v>
      </c>
      <c r="D888" s="74"/>
      <c r="E888" s="74"/>
      <c r="F888" s="74"/>
      <c r="G888" s="74"/>
      <c r="H888" s="77">
        <v>5</v>
      </c>
      <c r="I888" s="76">
        <v>11.904761904761905</v>
      </c>
      <c r="J888" s="76">
        <v>10.199999999999999</v>
      </c>
      <c r="K888" s="108">
        <v>0.72709999999999997</v>
      </c>
    </row>
    <row r="889" spans="2:12">
      <c r="B889" s="75">
        <v>347</v>
      </c>
      <c r="C889" s="67" t="s">
        <v>662</v>
      </c>
      <c r="D889" s="68"/>
      <c r="E889" s="68"/>
      <c r="F889" s="68"/>
      <c r="G889" s="68"/>
      <c r="H889" s="257">
        <v>5</v>
      </c>
      <c r="I889" s="76">
        <v>11.904761904761905</v>
      </c>
      <c r="J889" s="81">
        <v>12.6</v>
      </c>
      <c r="K889" s="199">
        <v>0.69869999999999999</v>
      </c>
    </row>
    <row r="890" spans="2:12">
      <c r="B890" s="72">
        <v>663</v>
      </c>
      <c r="C890" s="84" t="s">
        <v>756</v>
      </c>
      <c r="D890" s="66"/>
      <c r="E890" s="66"/>
      <c r="F890" s="66"/>
      <c r="G890" s="66"/>
      <c r="H890" s="77">
        <v>2</v>
      </c>
      <c r="I890" s="78">
        <v>4.7619047619047619</v>
      </c>
      <c r="J890" s="76">
        <v>7</v>
      </c>
      <c r="K890" s="200">
        <v>0.71699999999999997</v>
      </c>
    </row>
    <row r="891" spans="2:12" ht="13.5" thickBot="1">
      <c r="B891" s="72">
        <v>42</v>
      </c>
      <c r="C891" s="84" t="s">
        <v>751</v>
      </c>
      <c r="D891" s="82"/>
      <c r="E891" s="82"/>
      <c r="F891" s="82"/>
      <c r="G891" s="82"/>
      <c r="H891" s="77">
        <v>1</v>
      </c>
      <c r="I891" s="107">
        <v>2.3809523809523809</v>
      </c>
      <c r="J891" s="76">
        <v>4</v>
      </c>
      <c r="K891" s="108">
        <v>0.55000000000000004</v>
      </c>
    </row>
    <row r="892" spans="2:12" ht="13.5" thickBot="1">
      <c r="B892" s="310" t="s">
        <v>265</v>
      </c>
      <c r="C892" s="90"/>
      <c r="D892" s="90"/>
      <c r="E892" s="90"/>
      <c r="F892" s="90"/>
      <c r="G892" s="90"/>
      <c r="H892" s="314">
        <v>42</v>
      </c>
      <c r="I892" s="311">
        <v>100</v>
      </c>
      <c r="J892" s="312">
        <v>9.81</v>
      </c>
      <c r="K892" s="313">
        <v>0.71050000000000002</v>
      </c>
      <c r="L892" s="360"/>
    </row>
    <row r="893" spans="2:12">
      <c r="I893" s="151"/>
      <c r="J893" s="151"/>
      <c r="K893" s="151"/>
    </row>
    <row r="894" spans="2:12">
      <c r="I894" s="151"/>
      <c r="J894" s="151"/>
      <c r="K894" s="151"/>
    </row>
    <row r="895" spans="2:12">
      <c r="I895" s="151"/>
      <c r="J895" s="151"/>
      <c r="K895" s="151"/>
    </row>
    <row r="896" spans="2:12">
      <c r="I896" s="151"/>
      <c r="J896" s="151"/>
      <c r="K896" s="151"/>
    </row>
    <row r="897" spans="2:11" ht="13.5" thickBot="1">
      <c r="I897" s="151"/>
      <c r="J897" s="151"/>
      <c r="K897" s="151"/>
    </row>
    <row r="898" spans="2:11" ht="13.5" thickBot="1">
      <c r="B898" s="489" t="s">
        <v>380</v>
      </c>
      <c r="C898" s="490"/>
      <c r="D898" s="491"/>
      <c r="F898" s="259">
        <v>2019</v>
      </c>
      <c r="I898" s="151"/>
      <c r="J898" s="151"/>
      <c r="K898" s="151"/>
    </row>
    <row r="899" spans="2:11">
      <c r="B899" t="s">
        <v>259</v>
      </c>
      <c r="F899" s="260"/>
      <c r="I899" s="151"/>
      <c r="J899" s="151"/>
      <c r="K899" s="151"/>
    </row>
    <row r="900" spans="2:11" ht="13.5" thickBot="1">
      <c r="I900" s="151"/>
      <c r="J900" s="151"/>
      <c r="K900" s="151"/>
    </row>
    <row r="901" spans="2:11">
      <c r="B901" s="57" t="s">
        <v>357</v>
      </c>
      <c r="C901" s="58"/>
      <c r="D901" s="59"/>
      <c r="F901" s="275">
        <v>4.3</v>
      </c>
      <c r="I901" s="151"/>
      <c r="J901" s="151"/>
      <c r="K901" s="151"/>
    </row>
    <row r="902" spans="2:11">
      <c r="B902" s="60" t="s">
        <v>250</v>
      </c>
      <c r="C902" s="25"/>
      <c r="D902" s="61"/>
      <c r="F902" s="262">
        <v>43</v>
      </c>
      <c r="I902" s="151"/>
      <c r="J902" s="151"/>
      <c r="K902" s="151"/>
    </row>
    <row r="903" spans="2:11">
      <c r="B903" s="60" t="s">
        <v>163</v>
      </c>
      <c r="C903" s="25"/>
      <c r="D903" s="61"/>
      <c r="F903" s="263">
        <v>1.9</v>
      </c>
      <c r="I903" s="151"/>
      <c r="J903" s="151"/>
      <c r="K903" s="151"/>
    </row>
    <row r="904" spans="2:11">
      <c r="B904" s="60" t="s">
        <v>418</v>
      </c>
      <c r="C904" s="25"/>
      <c r="D904" s="61"/>
      <c r="F904" s="284">
        <v>9093</v>
      </c>
      <c r="I904" s="151"/>
      <c r="J904" s="151"/>
      <c r="K904" s="151"/>
    </row>
    <row r="905" spans="2:11" ht="13.5" thickBot="1">
      <c r="B905" s="221" t="s">
        <v>667</v>
      </c>
      <c r="C905" s="63"/>
      <c r="D905" s="64"/>
      <c r="F905" s="265">
        <v>2601</v>
      </c>
      <c r="I905" s="151"/>
      <c r="J905" s="151"/>
      <c r="K905" s="151"/>
    </row>
    <row r="906" spans="2:11">
      <c r="I906" s="151"/>
      <c r="J906" s="151"/>
      <c r="K906" s="151"/>
    </row>
    <row r="907" spans="2:11">
      <c r="I907" s="151"/>
      <c r="J907" s="151"/>
      <c r="K907" s="151"/>
    </row>
    <row r="908" spans="2:11" ht="13.5" thickBot="1">
      <c r="I908" s="151"/>
      <c r="J908" s="151"/>
      <c r="K908" s="151"/>
    </row>
    <row r="909" spans="2:11" ht="13.5" thickBot="1">
      <c r="B909" s="243" t="s">
        <v>366</v>
      </c>
      <c r="C909" s="244" t="s">
        <v>367</v>
      </c>
      <c r="D909" s="245"/>
      <c r="E909" s="245"/>
      <c r="F909" s="245"/>
      <c r="G909" s="245"/>
      <c r="H909" s="247" t="s">
        <v>368</v>
      </c>
      <c r="I909" s="247" t="s">
        <v>369</v>
      </c>
      <c r="J909" s="247" t="s">
        <v>370</v>
      </c>
      <c r="K909" s="380" t="s">
        <v>33</v>
      </c>
    </row>
    <row r="910" spans="2:11">
      <c r="B910" s="69">
        <v>424</v>
      </c>
      <c r="C910" s="67" t="s">
        <v>653</v>
      </c>
      <c r="D910" s="68"/>
      <c r="E910" s="68"/>
      <c r="F910" s="68"/>
      <c r="G910" s="68"/>
      <c r="H910" s="358">
        <v>15</v>
      </c>
      <c r="I910" s="381">
        <v>36.585365853658537</v>
      </c>
      <c r="J910" s="358">
        <v>2.33</v>
      </c>
      <c r="K910" s="358">
        <v>0.46250000000000002</v>
      </c>
    </row>
    <row r="911" spans="2:11">
      <c r="B911" s="75">
        <v>240</v>
      </c>
      <c r="C911" s="73" t="s">
        <v>657</v>
      </c>
      <c r="D911" s="74"/>
      <c r="E911" s="74"/>
      <c r="F911" s="74"/>
      <c r="G911" s="74"/>
      <c r="H911" s="359">
        <v>5</v>
      </c>
      <c r="I911" s="382">
        <v>12.195121951219512</v>
      </c>
      <c r="J911" s="359">
        <v>1</v>
      </c>
      <c r="K911" s="359">
        <v>1.1081000000000001</v>
      </c>
    </row>
    <row r="912" spans="2:11" ht="15" customHeight="1">
      <c r="B912" s="75">
        <v>281</v>
      </c>
      <c r="C912" s="67" t="s">
        <v>659</v>
      </c>
      <c r="D912" s="68"/>
      <c r="E912" s="68"/>
      <c r="F912" s="68"/>
      <c r="G912" s="68"/>
      <c r="H912" s="359">
        <v>4</v>
      </c>
      <c r="I912" s="382">
        <v>9.7560975609756095</v>
      </c>
      <c r="J912" s="359">
        <v>1</v>
      </c>
      <c r="K912" s="359">
        <v>1.1996</v>
      </c>
    </row>
    <row r="913" spans="2:12">
      <c r="B913" s="72">
        <v>249</v>
      </c>
      <c r="C913" s="84" t="s">
        <v>635</v>
      </c>
      <c r="D913" s="66"/>
      <c r="E913" s="66"/>
      <c r="F913" s="66"/>
      <c r="G913" s="66"/>
      <c r="H913" s="359">
        <v>1</v>
      </c>
      <c r="I913" s="382">
        <v>2.4390243902439024</v>
      </c>
      <c r="J913" s="359">
        <v>1</v>
      </c>
      <c r="K913" s="359">
        <v>0.47870000000000001</v>
      </c>
    </row>
    <row r="914" spans="2:12" ht="13.5" thickBot="1">
      <c r="B914" s="72">
        <v>693</v>
      </c>
      <c r="C914" s="84" t="s">
        <v>658</v>
      </c>
      <c r="D914" s="82"/>
      <c r="E914" s="82"/>
      <c r="F914" s="82"/>
      <c r="G914" s="82"/>
      <c r="H914" s="383">
        <v>1</v>
      </c>
      <c r="I914" s="384">
        <v>2.4390243902439024</v>
      </c>
      <c r="J914" s="383">
        <v>1</v>
      </c>
      <c r="K914" s="383">
        <v>0.73719999999999997</v>
      </c>
    </row>
    <row r="915" spans="2:12" ht="13.5" thickBot="1">
      <c r="B915" s="310" t="s">
        <v>371</v>
      </c>
      <c r="C915" s="90"/>
      <c r="D915" s="90"/>
      <c r="E915" s="90"/>
      <c r="F915" s="90"/>
      <c r="G915" s="90"/>
      <c r="H915" s="439">
        <v>41</v>
      </c>
      <c r="I915" s="440">
        <v>100</v>
      </c>
      <c r="J915" s="439">
        <v>1.9</v>
      </c>
      <c r="K915" s="439">
        <v>0.71130000000000004</v>
      </c>
      <c r="L915" s="360"/>
    </row>
    <row r="916" spans="2:12">
      <c r="B916" s="88"/>
      <c r="C916" s="85"/>
      <c r="D916" s="85"/>
      <c r="E916" s="85"/>
      <c r="F916" s="85"/>
      <c r="G916" s="85"/>
      <c r="I916" s="87"/>
      <c r="J916" s="86"/>
      <c r="K916" s="151"/>
    </row>
    <row r="917" spans="2:12">
      <c r="B917" s="85"/>
      <c r="C917" s="85"/>
      <c r="D917" s="85"/>
      <c r="E917" s="85"/>
      <c r="F917" s="85"/>
      <c r="G917" s="85"/>
      <c r="I917" s="87"/>
      <c r="J917" s="86"/>
      <c r="K917" s="151"/>
    </row>
    <row r="918" spans="2:12">
      <c r="B918" s="85"/>
      <c r="C918" s="85"/>
      <c r="D918" s="85"/>
      <c r="E918" s="85"/>
      <c r="F918" s="85"/>
      <c r="G918" s="85"/>
      <c r="I918" s="87"/>
      <c r="J918" s="86"/>
      <c r="K918" s="151"/>
    </row>
    <row r="919" spans="2:12">
      <c r="B919" s="85"/>
      <c r="C919" s="85"/>
      <c r="D919" s="85"/>
      <c r="E919" s="85"/>
      <c r="F919" s="85"/>
      <c r="G919" s="85"/>
      <c r="I919" s="87"/>
      <c r="J919" s="86"/>
      <c r="K919" s="151"/>
    </row>
    <row r="920" spans="2:12" ht="13.5" thickBot="1">
      <c r="B920" s="85"/>
      <c r="C920" s="85"/>
      <c r="D920" s="85"/>
      <c r="E920" s="85"/>
      <c r="F920" s="85"/>
      <c r="G920" s="85"/>
      <c r="I920" s="87"/>
      <c r="J920" s="86"/>
      <c r="K920" s="151"/>
    </row>
    <row r="921" spans="2:12" ht="13.5" thickBot="1">
      <c r="B921" s="483" t="s">
        <v>443</v>
      </c>
      <c r="C921" s="484"/>
      <c r="D921" s="485"/>
      <c r="F921" s="259">
        <v>2019</v>
      </c>
      <c r="G921" s="85"/>
      <c r="I921" s="151"/>
      <c r="J921" s="151"/>
      <c r="K921" s="151"/>
    </row>
    <row r="922" spans="2:12">
      <c r="B922" t="s">
        <v>259</v>
      </c>
      <c r="F922" s="260"/>
      <c r="G922" s="85"/>
      <c r="I922" s="151"/>
      <c r="J922" s="151"/>
      <c r="K922" s="151"/>
    </row>
    <row r="923" spans="2:12" ht="13.5" thickBot="1">
      <c r="I923" s="151"/>
      <c r="J923" s="151"/>
      <c r="K923" s="151"/>
    </row>
    <row r="924" spans="2:12">
      <c r="B924" s="57" t="s">
        <v>357</v>
      </c>
      <c r="C924" s="58"/>
      <c r="D924" s="59"/>
      <c r="F924" s="250">
        <v>32</v>
      </c>
      <c r="I924" s="151"/>
      <c r="J924" s="151"/>
      <c r="K924" s="151"/>
    </row>
    <row r="925" spans="2:12">
      <c r="B925" s="60" t="s">
        <v>250</v>
      </c>
      <c r="C925" s="25"/>
      <c r="D925" s="61"/>
      <c r="F925" s="253">
        <v>882</v>
      </c>
      <c r="I925" s="151"/>
      <c r="J925" s="151"/>
      <c r="K925" s="151"/>
    </row>
    <row r="926" spans="2:12">
      <c r="B926" s="60" t="s">
        <v>44</v>
      </c>
      <c r="C926" s="25"/>
      <c r="D926" s="61"/>
      <c r="F926" s="253">
        <v>390</v>
      </c>
      <c r="I926" s="151"/>
      <c r="J926" s="151"/>
      <c r="K926" s="151"/>
    </row>
    <row r="927" spans="2:12">
      <c r="B927" s="60" t="s">
        <v>359</v>
      </c>
      <c r="C927" s="25"/>
      <c r="D927" s="61"/>
      <c r="F927" s="269">
        <v>82.8</v>
      </c>
      <c r="I927" s="151"/>
      <c r="J927" s="151"/>
      <c r="K927" s="151"/>
    </row>
    <row r="928" spans="2:12" ht="13.5" thickBot="1">
      <c r="B928" s="326" t="s">
        <v>665</v>
      </c>
      <c r="C928" s="25"/>
      <c r="D928" s="61"/>
      <c r="F928" s="252">
        <v>7.6</v>
      </c>
      <c r="I928" s="151"/>
      <c r="J928" s="151"/>
      <c r="K928" s="151"/>
    </row>
    <row r="929" spans="2:12">
      <c r="B929" s="58" t="s">
        <v>259</v>
      </c>
      <c r="C929" s="58"/>
      <c r="D929" s="58"/>
      <c r="F929" s="395" t="s">
        <v>259</v>
      </c>
      <c r="I929" s="151"/>
      <c r="J929" s="151"/>
      <c r="K929" s="151"/>
    </row>
    <row r="930" spans="2:12">
      <c r="B930" s="25"/>
      <c r="C930" s="25"/>
      <c r="D930" s="25"/>
      <c r="E930" s="25"/>
      <c r="F930" s="25"/>
      <c r="G930" s="25"/>
      <c r="I930" s="151"/>
      <c r="J930" s="151"/>
      <c r="K930" s="151"/>
    </row>
    <row r="931" spans="2:12">
      <c r="B931" s="25"/>
      <c r="C931" s="25"/>
      <c r="D931" s="25"/>
      <c r="E931" s="25"/>
      <c r="F931" s="25"/>
      <c r="G931" s="25"/>
      <c r="I931" s="151"/>
      <c r="J931" s="151"/>
      <c r="K931" s="151"/>
    </row>
    <row r="932" spans="2:12" ht="13.5" thickBot="1">
      <c r="I932" s="151"/>
      <c r="J932" s="151"/>
      <c r="K932" s="151"/>
    </row>
    <row r="933" spans="2:12" ht="13.5" thickBot="1">
      <c r="B933" s="243" t="s">
        <v>366</v>
      </c>
      <c r="C933" s="244" t="s">
        <v>367</v>
      </c>
      <c r="D933" s="245"/>
      <c r="E933" s="245"/>
      <c r="F933" s="245"/>
      <c r="G933" s="245"/>
      <c r="H933" s="247" t="s">
        <v>368</v>
      </c>
      <c r="I933" s="246" t="s">
        <v>369</v>
      </c>
      <c r="J933" s="247" t="s">
        <v>370</v>
      </c>
      <c r="K933" s="248" t="s">
        <v>33</v>
      </c>
    </row>
    <row r="934" spans="2:12">
      <c r="B934" s="69">
        <v>44</v>
      </c>
      <c r="C934" s="67" t="s">
        <v>605</v>
      </c>
      <c r="D934" s="68"/>
      <c r="E934" s="68"/>
      <c r="F934" s="68"/>
      <c r="G934" s="68"/>
      <c r="H934" s="71">
        <v>21</v>
      </c>
      <c r="I934" s="70">
        <v>8.0769230769230766</v>
      </c>
      <c r="J934" s="70">
        <v>3.14</v>
      </c>
      <c r="K934" s="198">
        <v>1.1403000000000001</v>
      </c>
    </row>
    <row r="935" spans="2:12">
      <c r="B935" s="75">
        <v>21</v>
      </c>
      <c r="C935" s="73" t="s">
        <v>573</v>
      </c>
      <c r="D935" s="74"/>
      <c r="E935" s="74"/>
      <c r="F935" s="74"/>
      <c r="G935" s="74"/>
      <c r="H935" s="77">
        <v>13</v>
      </c>
      <c r="I935" s="76">
        <v>5</v>
      </c>
      <c r="J935" s="76">
        <v>15.54</v>
      </c>
      <c r="K935" s="108">
        <v>4.1325000000000003</v>
      </c>
    </row>
    <row r="936" spans="2:12">
      <c r="B936" s="75">
        <v>950</v>
      </c>
      <c r="C936" s="67" t="s">
        <v>757</v>
      </c>
      <c r="D936" s="68"/>
      <c r="E936" s="68"/>
      <c r="F936" s="68"/>
      <c r="G936" s="68"/>
      <c r="H936" s="257">
        <v>8</v>
      </c>
      <c r="I936" s="76">
        <v>3.0769230769230771</v>
      </c>
      <c r="J936" s="81">
        <v>3.25</v>
      </c>
      <c r="K936" s="199">
        <v>2.5905</v>
      </c>
    </row>
    <row r="937" spans="2:12">
      <c r="B937" s="72">
        <v>55</v>
      </c>
      <c r="C937" s="84" t="s">
        <v>666</v>
      </c>
      <c r="D937" s="66"/>
      <c r="E937" s="66"/>
      <c r="F937" s="66"/>
      <c r="G937" s="66"/>
      <c r="H937" s="77">
        <v>6</v>
      </c>
      <c r="I937" s="78">
        <v>2.3076923076923075</v>
      </c>
      <c r="J937" s="76">
        <v>3</v>
      </c>
      <c r="K937" s="200">
        <v>1.3351999999999999</v>
      </c>
    </row>
    <row r="938" spans="2:12" ht="13.5" thickBot="1">
      <c r="B938" s="72">
        <v>134</v>
      </c>
      <c r="C938" s="84" t="s">
        <v>620</v>
      </c>
      <c r="D938" s="82"/>
      <c r="E938" s="82"/>
      <c r="F938" s="82"/>
      <c r="G938" s="82"/>
      <c r="H938" s="77">
        <v>5</v>
      </c>
      <c r="I938" s="107">
        <v>1.9230769230769231</v>
      </c>
      <c r="J938" s="76">
        <v>5</v>
      </c>
      <c r="K938" s="108">
        <v>1.2657</v>
      </c>
    </row>
    <row r="939" spans="2:12" ht="13.5" thickBot="1">
      <c r="B939" s="310" t="s">
        <v>265</v>
      </c>
      <c r="C939" s="90"/>
      <c r="D939" s="90"/>
      <c r="E939" s="90"/>
      <c r="F939" s="90"/>
      <c r="G939" s="90"/>
      <c r="H939" s="314">
        <v>260</v>
      </c>
      <c r="I939" s="311">
        <v>100</v>
      </c>
      <c r="J939" s="312">
        <v>10.18</v>
      </c>
      <c r="K939" s="313">
        <v>2.5891000000000002</v>
      </c>
      <c r="L939" s="360"/>
    </row>
    <row r="940" spans="2:12">
      <c r="I940" s="151"/>
      <c r="J940" s="151"/>
      <c r="K940" s="151"/>
    </row>
    <row r="941" spans="2:12">
      <c r="I941" s="151"/>
      <c r="J941" s="151"/>
      <c r="K941" s="151"/>
    </row>
    <row r="942" spans="2:12">
      <c r="I942" s="151"/>
      <c r="J942" s="151"/>
      <c r="K942" s="151"/>
    </row>
    <row r="943" spans="2:12">
      <c r="I943" s="151"/>
      <c r="J943" s="151"/>
      <c r="K943" s="151"/>
    </row>
    <row r="944" spans="2:12">
      <c r="I944" s="151"/>
      <c r="J944" s="151"/>
      <c r="K944" s="151"/>
    </row>
    <row r="945" spans="2:11">
      <c r="I945" s="87"/>
      <c r="J945" s="86"/>
      <c r="K945" s="151"/>
    </row>
    <row r="946" spans="2:11">
      <c r="I946" s="87"/>
      <c r="J946" s="86"/>
      <c r="K946" s="151"/>
    </row>
    <row r="947" spans="2:11">
      <c r="I947" s="151"/>
      <c r="J947" s="151"/>
      <c r="K947" s="151"/>
    </row>
    <row r="948" spans="2:11">
      <c r="I948" s="151"/>
      <c r="J948" s="151"/>
      <c r="K948" s="151"/>
    </row>
    <row r="949" spans="2:11" ht="13.5" thickBot="1">
      <c r="B949" s="83"/>
      <c r="C949" s="66"/>
      <c r="D949" s="66"/>
      <c r="E949" s="66"/>
      <c r="F949" s="66"/>
      <c r="H949" s="83"/>
      <c r="I949" s="151"/>
      <c r="J949" s="151"/>
      <c r="K949" s="151"/>
    </row>
    <row r="950" spans="2:11" ht="13.5" thickBot="1">
      <c r="B950" s="483" t="s">
        <v>411</v>
      </c>
      <c r="C950" s="484"/>
      <c r="D950" s="485"/>
      <c r="F950" s="259">
        <v>2019</v>
      </c>
      <c r="I950" s="151"/>
      <c r="J950" s="151"/>
      <c r="K950" s="151"/>
    </row>
    <row r="951" spans="2:11">
      <c r="F951" s="260"/>
      <c r="I951" s="151"/>
      <c r="J951" s="151"/>
      <c r="K951" s="151"/>
    </row>
    <row r="952" spans="2:11" ht="13.5" thickBot="1">
      <c r="I952" s="151"/>
      <c r="J952" s="151"/>
      <c r="K952" s="151"/>
    </row>
    <row r="953" spans="2:11">
      <c r="B953" s="396" t="s">
        <v>668</v>
      </c>
      <c r="C953" s="58"/>
      <c r="D953" s="59"/>
      <c r="F953" s="398">
        <v>19</v>
      </c>
      <c r="I953" s="151"/>
      <c r="J953" s="151"/>
      <c r="K953" s="151"/>
    </row>
    <row r="954" spans="2:11">
      <c r="B954" s="326" t="s">
        <v>669</v>
      </c>
      <c r="C954" s="25"/>
      <c r="D954" s="61"/>
      <c r="F954" s="269">
        <v>8.8000000000000007</v>
      </c>
      <c r="I954" s="151"/>
      <c r="J954" s="151"/>
      <c r="K954" s="151"/>
    </row>
    <row r="955" spans="2:11">
      <c r="B955" s="326" t="s">
        <v>670</v>
      </c>
      <c r="C955" s="25"/>
      <c r="D955" s="61"/>
      <c r="F955" s="251">
        <f>F956+F957</f>
        <v>19449</v>
      </c>
      <c r="I955" s="151"/>
      <c r="J955" s="151"/>
      <c r="K955" s="151"/>
    </row>
    <row r="956" spans="2:11">
      <c r="B956" s="326" t="s">
        <v>671</v>
      </c>
      <c r="C956" s="25"/>
      <c r="D956" s="61"/>
      <c r="F956" s="251">
        <v>12791</v>
      </c>
      <c r="I956" s="151"/>
      <c r="J956" s="151"/>
      <c r="K956" s="151"/>
    </row>
    <row r="957" spans="2:11">
      <c r="B957" s="326" t="s">
        <v>672</v>
      </c>
      <c r="C957" s="25"/>
      <c r="D957" s="61"/>
      <c r="F957" s="251">
        <v>6658</v>
      </c>
      <c r="I957" s="151"/>
      <c r="J957" s="151"/>
      <c r="K957" s="151"/>
    </row>
    <row r="958" spans="2:11">
      <c r="B958" s="60" t="s">
        <v>360</v>
      </c>
      <c r="C958" s="25"/>
      <c r="D958" s="61"/>
      <c r="F958" s="253">
        <v>1025.3900000000001</v>
      </c>
      <c r="I958" s="151"/>
      <c r="J958" s="151"/>
      <c r="K958" s="151"/>
    </row>
    <row r="959" spans="2:11">
      <c r="B959" s="60" t="s">
        <v>361</v>
      </c>
      <c r="C959" s="25"/>
      <c r="D959" s="61"/>
      <c r="F959" s="253">
        <v>820</v>
      </c>
      <c r="I959" s="151"/>
      <c r="J959" s="151"/>
      <c r="K959" s="151"/>
    </row>
    <row r="960" spans="2:11">
      <c r="B960" s="60" t="s">
        <v>362</v>
      </c>
      <c r="C960" s="25"/>
      <c r="D960" s="61"/>
      <c r="F960" s="253">
        <f>SUM(F958:F959)</f>
        <v>1845.39</v>
      </c>
      <c r="I960" s="151"/>
      <c r="J960" s="151"/>
      <c r="K960" s="151"/>
    </row>
    <row r="961" spans="2:11">
      <c r="B961" s="60" t="s">
        <v>363</v>
      </c>
      <c r="C961" s="25"/>
      <c r="D961" s="61"/>
      <c r="F961" s="254">
        <f>F959/F958</f>
        <v>0.79969572552882306</v>
      </c>
      <c r="I961" s="151"/>
      <c r="J961" s="151"/>
      <c r="K961" s="151"/>
    </row>
    <row r="962" spans="2:11">
      <c r="B962" s="60" t="s">
        <v>572</v>
      </c>
      <c r="C962" s="25"/>
      <c r="D962" s="61"/>
      <c r="F962" s="253">
        <v>14619</v>
      </c>
      <c r="I962" s="151"/>
      <c r="J962" s="151"/>
      <c r="K962" s="151"/>
    </row>
    <row r="963" spans="2:11" ht="13.5" thickBot="1">
      <c r="B963" s="62" t="s">
        <v>412</v>
      </c>
      <c r="C963" s="63"/>
      <c r="D963" s="64"/>
      <c r="E963" s="255"/>
      <c r="F963" s="288">
        <v>1723</v>
      </c>
      <c r="I963" s="151"/>
      <c r="J963" s="151"/>
      <c r="K963" s="151"/>
    </row>
    <row r="964" spans="2:11">
      <c r="I964" s="151"/>
      <c r="J964" s="151"/>
      <c r="K964" s="151"/>
    </row>
    <row r="965" spans="2:11">
      <c r="I965" s="151"/>
      <c r="J965" s="151"/>
      <c r="K965" s="151"/>
    </row>
    <row r="966" spans="2:11">
      <c r="I966" s="151"/>
      <c r="J966" s="151"/>
      <c r="K966" s="151"/>
    </row>
    <row r="967" spans="2:11">
      <c r="I967" s="151"/>
      <c r="J967" s="151"/>
      <c r="K967" s="151"/>
    </row>
    <row r="968" spans="2:11">
      <c r="I968" s="151"/>
      <c r="J968" s="151"/>
      <c r="K968" s="151"/>
    </row>
    <row r="969" spans="2:11">
      <c r="H969" s="308"/>
      <c r="I969" s="151"/>
      <c r="J969" s="151"/>
      <c r="K969" s="151"/>
    </row>
    <row r="970" spans="2:11">
      <c r="H970" s="308"/>
      <c r="I970" s="151"/>
      <c r="J970" s="151"/>
      <c r="K970" s="151"/>
    </row>
    <row r="971" spans="2:11" ht="13.5" thickBot="1">
      <c r="I971" s="151"/>
      <c r="J971" s="151"/>
      <c r="K971" s="151"/>
    </row>
    <row r="972" spans="2:11" ht="13.5" thickBot="1">
      <c r="B972" s="243" t="s">
        <v>366</v>
      </c>
      <c r="C972" s="244" t="s">
        <v>367</v>
      </c>
      <c r="D972" s="245"/>
      <c r="E972" s="245"/>
      <c r="F972" s="245"/>
      <c r="G972" s="245"/>
      <c r="H972" s="247" t="s">
        <v>368</v>
      </c>
      <c r="I972" s="246" t="s">
        <v>369</v>
      </c>
      <c r="J972" s="247" t="s">
        <v>370</v>
      </c>
      <c r="K972" s="248" t="s">
        <v>33</v>
      </c>
    </row>
    <row r="973" spans="2:11">
      <c r="B973" s="69">
        <v>221</v>
      </c>
      <c r="C973" s="67" t="s">
        <v>677</v>
      </c>
      <c r="D973" s="68"/>
      <c r="E973" s="68"/>
      <c r="F973" s="68"/>
      <c r="G973" s="68"/>
      <c r="H973" s="71">
        <v>1</v>
      </c>
      <c r="I973" s="70">
        <v>14.285714285714286</v>
      </c>
      <c r="J973" s="70">
        <v>25</v>
      </c>
      <c r="K973" s="198">
        <v>2.8353000000000002</v>
      </c>
    </row>
    <row r="974" spans="2:11">
      <c r="B974" s="75">
        <v>229</v>
      </c>
      <c r="C974" s="73" t="s">
        <v>758</v>
      </c>
      <c r="D974" s="74"/>
      <c r="E974" s="74"/>
      <c r="F974" s="74"/>
      <c r="G974" s="74"/>
      <c r="H974" s="77">
        <v>1</v>
      </c>
      <c r="I974" s="76">
        <v>14.285714285714286</v>
      </c>
      <c r="J974" s="76">
        <v>46</v>
      </c>
      <c r="K974" s="108">
        <v>5.1658999999999997</v>
      </c>
    </row>
    <row r="975" spans="2:11">
      <c r="B975" s="75">
        <v>254</v>
      </c>
      <c r="C975" s="67" t="s">
        <v>650</v>
      </c>
      <c r="D975" s="68"/>
      <c r="E975" s="68"/>
      <c r="F975" s="68"/>
      <c r="G975" s="68"/>
      <c r="H975" s="257">
        <v>1</v>
      </c>
      <c r="I975" s="76">
        <v>14.285714285714286</v>
      </c>
      <c r="J975" s="81">
        <v>24</v>
      </c>
      <c r="K975" s="199">
        <v>2.1937000000000002</v>
      </c>
    </row>
    <row r="976" spans="2:11">
      <c r="B976" s="72" t="s">
        <v>259</v>
      </c>
      <c r="C976" s="84" t="s">
        <v>259</v>
      </c>
      <c r="D976" s="66"/>
      <c r="E976" s="66"/>
      <c r="F976" s="66"/>
      <c r="G976" s="66"/>
      <c r="H976" s="77"/>
      <c r="I976" s="78"/>
      <c r="J976" s="76"/>
      <c r="K976" s="200"/>
    </row>
    <row r="977" spans="2:12" ht="13.5" thickBot="1">
      <c r="B977" s="72" t="s">
        <v>259</v>
      </c>
      <c r="C977" s="84" t="s">
        <v>259</v>
      </c>
      <c r="D977" s="82"/>
      <c r="E977" s="82"/>
      <c r="F977" s="82"/>
      <c r="G977" s="82"/>
      <c r="H977" s="77" t="s">
        <v>259</v>
      </c>
      <c r="I977" s="107" t="s">
        <v>259</v>
      </c>
      <c r="J977" s="76" t="s">
        <v>259</v>
      </c>
      <c r="K977" s="108" t="s">
        <v>259</v>
      </c>
    </row>
    <row r="978" spans="2:12" ht="13.5" thickBot="1">
      <c r="B978" s="310" t="s">
        <v>265</v>
      </c>
      <c r="C978" s="90"/>
      <c r="D978" s="90"/>
      <c r="E978" s="90"/>
      <c r="F978" s="90"/>
      <c r="G978" s="90"/>
      <c r="H978" s="314">
        <v>7</v>
      </c>
      <c r="I978" s="311">
        <v>100</v>
      </c>
      <c r="J978" s="312">
        <v>25.71</v>
      </c>
      <c r="K978" s="313">
        <v>3.3982999999999999</v>
      </c>
      <c r="L978" s="360"/>
    </row>
    <row r="979" spans="2:12">
      <c r="I979" s="151"/>
      <c r="J979" s="151"/>
      <c r="K979" s="151"/>
    </row>
    <row r="980" spans="2:12">
      <c r="I980" s="151"/>
      <c r="J980" s="151"/>
      <c r="K980" s="151"/>
    </row>
    <row r="981" spans="2:12">
      <c r="I981" s="151"/>
      <c r="J981" s="151"/>
      <c r="K981" s="151"/>
    </row>
    <row r="982" spans="2:12">
      <c r="I982" s="151"/>
      <c r="J982" s="151"/>
      <c r="K982" s="151"/>
    </row>
    <row r="983" spans="2:12" ht="13.5" thickBot="1">
      <c r="I983" s="151"/>
      <c r="J983" s="151"/>
      <c r="K983" s="151"/>
    </row>
    <row r="984" spans="2:12" ht="13.5" thickBot="1">
      <c r="B984" s="489" t="s">
        <v>186</v>
      </c>
      <c r="C984" s="490"/>
      <c r="D984" s="491"/>
      <c r="F984" s="259">
        <v>2019</v>
      </c>
      <c r="I984" s="151"/>
      <c r="J984" s="151"/>
      <c r="K984" s="151"/>
    </row>
    <row r="985" spans="2:12">
      <c r="F985" s="260"/>
      <c r="I985" s="151"/>
      <c r="J985" s="151"/>
      <c r="K985" s="151"/>
    </row>
    <row r="986" spans="2:12" ht="13.5" thickBot="1">
      <c r="I986" s="151"/>
      <c r="J986" s="151"/>
      <c r="K986" s="151"/>
    </row>
    <row r="987" spans="2:12">
      <c r="B987" s="57" t="s">
        <v>357</v>
      </c>
      <c r="C987" s="58"/>
      <c r="D987" s="59"/>
      <c r="F987" s="250">
        <v>64.599999999999994</v>
      </c>
      <c r="I987" s="151"/>
      <c r="J987" s="151"/>
      <c r="K987" s="151"/>
    </row>
    <row r="988" spans="2:12">
      <c r="B988" s="60" t="s">
        <v>250</v>
      </c>
      <c r="C988" s="25"/>
      <c r="D988" s="61"/>
      <c r="F988" s="253">
        <v>3003</v>
      </c>
      <c r="I988" s="151"/>
      <c r="J988" s="151"/>
      <c r="K988" s="151"/>
    </row>
    <row r="989" spans="2:12">
      <c r="B989" s="60" t="s">
        <v>359</v>
      </c>
      <c r="C989" s="25"/>
      <c r="D989" s="61"/>
      <c r="F989" s="252">
        <v>109.4</v>
      </c>
      <c r="I989" s="151"/>
      <c r="J989" s="151"/>
      <c r="K989" s="151"/>
    </row>
    <row r="990" spans="2:12">
      <c r="B990" s="60" t="s">
        <v>163</v>
      </c>
      <c r="C990" s="25"/>
      <c r="D990" s="61"/>
      <c r="F990" s="252">
        <v>9</v>
      </c>
      <c r="I990" s="151"/>
      <c r="J990" s="151"/>
      <c r="K990" s="151"/>
    </row>
    <row r="991" spans="2:12">
      <c r="B991" s="60" t="s">
        <v>360</v>
      </c>
      <c r="C991" s="25"/>
      <c r="D991" s="61"/>
      <c r="F991" s="253">
        <v>5944</v>
      </c>
      <c r="I991" s="151"/>
      <c r="J991" s="151"/>
      <c r="K991" s="151"/>
    </row>
    <row r="992" spans="2:12">
      <c r="B992" s="60" t="s">
        <v>361</v>
      </c>
      <c r="C992" s="25"/>
      <c r="D992" s="61"/>
      <c r="F992" s="253">
        <v>16617</v>
      </c>
      <c r="I992" s="151"/>
      <c r="J992" s="151"/>
      <c r="K992" s="151"/>
    </row>
    <row r="993" spans="2:11">
      <c r="B993" s="60" t="s">
        <v>362</v>
      </c>
      <c r="C993" s="25"/>
      <c r="D993" s="61"/>
      <c r="F993" s="289">
        <f>SUM(F991:F992)</f>
        <v>22561</v>
      </c>
      <c r="I993" s="151"/>
      <c r="J993" s="151"/>
      <c r="K993" s="151"/>
    </row>
    <row r="994" spans="2:11">
      <c r="B994" s="60" t="s">
        <v>363</v>
      </c>
      <c r="C994" s="25"/>
      <c r="D994" s="61"/>
      <c r="F994" s="254">
        <f>F992/F991</f>
        <v>2.7955921938088828</v>
      </c>
      <c r="I994" s="151"/>
      <c r="J994" s="151"/>
      <c r="K994" s="151"/>
    </row>
    <row r="995" spans="2:11">
      <c r="B995" s="326" t="s">
        <v>675</v>
      </c>
      <c r="C995" s="25"/>
      <c r="D995" s="61"/>
      <c r="F995" s="251">
        <v>2106</v>
      </c>
      <c r="I995" s="151"/>
      <c r="J995" s="151"/>
      <c r="K995" s="151"/>
    </row>
    <row r="996" spans="2:11">
      <c r="B996" s="326" t="s">
        <v>676</v>
      </c>
      <c r="C996" s="25"/>
      <c r="D996" s="61"/>
      <c r="F996" s="269">
        <v>519</v>
      </c>
      <c r="I996" s="151"/>
      <c r="J996" s="151"/>
      <c r="K996" s="151"/>
    </row>
    <row r="997" spans="2:11">
      <c r="B997" s="60" t="s">
        <v>383</v>
      </c>
      <c r="C997" s="25"/>
      <c r="D997" s="61"/>
      <c r="F997" s="251">
        <f>SUM(F995:F996)</f>
        <v>2625</v>
      </c>
      <c r="I997" s="151"/>
      <c r="J997" s="151"/>
      <c r="K997" s="151"/>
    </row>
    <row r="998" spans="2:11">
      <c r="B998" s="60" t="s">
        <v>364</v>
      </c>
      <c r="C998" s="25"/>
      <c r="D998" s="61"/>
      <c r="F998" s="252">
        <v>54.9</v>
      </c>
      <c r="I998" s="151"/>
      <c r="J998" s="151"/>
      <c r="K998" s="151"/>
    </row>
    <row r="999" spans="2:11">
      <c r="B999" s="60" t="s">
        <v>345</v>
      </c>
      <c r="C999" s="25"/>
      <c r="D999" s="61"/>
      <c r="F999" s="255">
        <v>36</v>
      </c>
      <c r="I999" s="151"/>
      <c r="J999" s="151"/>
      <c r="K999" s="151"/>
    </row>
    <row r="1000" spans="2:11">
      <c r="B1000" s="60" t="s">
        <v>526</v>
      </c>
      <c r="C1000" s="25"/>
      <c r="D1000" s="61"/>
      <c r="F1000" s="255">
        <v>389</v>
      </c>
      <c r="I1000" s="151"/>
      <c r="J1000" s="151"/>
      <c r="K1000" s="151"/>
    </row>
    <row r="1001" spans="2:11" ht="13.5" thickBot="1">
      <c r="B1001" s="62" t="s">
        <v>323</v>
      </c>
      <c r="C1001" s="63"/>
      <c r="D1001" s="64"/>
      <c r="F1001" s="258">
        <v>512</v>
      </c>
      <c r="I1001" s="151"/>
      <c r="J1001" s="151"/>
      <c r="K1001" s="151"/>
    </row>
    <row r="1002" spans="2:11">
      <c r="I1002" s="151"/>
      <c r="J1002" s="151"/>
      <c r="K1002" s="151"/>
    </row>
    <row r="1003" spans="2:11">
      <c r="I1003" s="151"/>
      <c r="J1003" s="151"/>
      <c r="K1003" s="151"/>
    </row>
    <row r="1004" spans="2:11" ht="13.5" thickBot="1">
      <c r="I1004" s="151"/>
      <c r="J1004" s="151"/>
      <c r="K1004" s="151"/>
    </row>
    <row r="1005" spans="2:11" ht="13.5" thickBot="1">
      <c r="B1005" s="243" t="s">
        <v>366</v>
      </c>
      <c r="C1005" s="244" t="s">
        <v>367</v>
      </c>
      <c r="D1005" s="245"/>
      <c r="E1005" s="245"/>
      <c r="F1005" s="245"/>
      <c r="G1005" s="245"/>
      <c r="H1005" s="247" t="s">
        <v>368</v>
      </c>
      <c r="I1005" s="246" t="s">
        <v>369</v>
      </c>
      <c r="J1005" s="247" t="s">
        <v>370</v>
      </c>
      <c r="K1005" s="248" t="s">
        <v>33</v>
      </c>
    </row>
    <row r="1006" spans="2:11">
      <c r="B1006" s="69">
        <v>221</v>
      </c>
      <c r="C1006" s="67" t="s">
        <v>677</v>
      </c>
      <c r="D1006" s="68"/>
      <c r="E1006" s="68"/>
      <c r="F1006" s="68"/>
      <c r="G1006" s="68"/>
      <c r="H1006" s="71">
        <v>236</v>
      </c>
      <c r="I1006" s="70">
        <v>7.6178179470626208</v>
      </c>
      <c r="J1006" s="70">
        <v>16.670000000000002</v>
      </c>
      <c r="K1006" s="198">
        <v>1.9204000000000001</v>
      </c>
    </row>
    <row r="1007" spans="2:11">
      <c r="B1007" s="75">
        <v>284</v>
      </c>
      <c r="C1007" s="73" t="s">
        <v>649</v>
      </c>
      <c r="D1007" s="74"/>
      <c r="E1007" s="74"/>
      <c r="F1007" s="74"/>
      <c r="G1007" s="74"/>
      <c r="H1007" s="77">
        <v>171</v>
      </c>
      <c r="I1007" s="76">
        <v>5.5196901226597808</v>
      </c>
      <c r="J1007" s="76">
        <v>6.98</v>
      </c>
      <c r="K1007" s="108">
        <v>0.65059999999999996</v>
      </c>
    </row>
    <row r="1008" spans="2:11">
      <c r="B1008" s="75">
        <v>225</v>
      </c>
      <c r="C1008" s="67" t="s">
        <v>615</v>
      </c>
      <c r="D1008" s="68"/>
      <c r="E1008" s="68"/>
      <c r="F1008" s="68"/>
      <c r="G1008" s="68"/>
      <c r="H1008" s="257">
        <v>161</v>
      </c>
      <c r="I1008" s="76">
        <v>5.196901226597805</v>
      </c>
      <c r="J1008" s="81">
        <v>3.36</v>
      </c>
      <c r="K1008" s="199">
        <v>0.79890000000000005</v>
      </c>
    </row>
    <row r="1009" spans="1:12">
      <c r="B1009" s="72">
        <v>244</v>
      </c>
      <c r="C1009" s="84" t="s">
        <v>678</v>
      </c>
      <c r="D1009" s="66"/>
      <c r="E1009" s="66"/>
      <c r="F1009" s="66"/>
      <c r="G1009" s="66"/>
      <c r="H1009" s="77">
        <v>100</v>
      </c>
      <c r="I1009" s="78">
        <v>3.2278889606197545</v>
      </c>
      <c r="J1009" s="76">
        <v>6.64</v>
      </c>
      <c r="K1009" s="200">
        <v>0.51990000000000003</v>
      </c>
    </row>
    <row r="1010" spans="1:12" ht="13.5" thickBot="1">
      <c r="B1010" s="72">
        <v>260</v>
      </c>
      <c r="C1010" s="84" t="s">
        <v>674</v>
      </c>
      <c r="D1010" s="82"/>
      <c r="E1010" s="82"/>
      <c r="F1010" s="82"/>
      <c r="G1010" s="82"/>
      <c r="H1010" s="77">
        <v>75</v>
      </c>
      <c r="I1010" s="107">
        <v>2.4209167204648159</v>
      </c>
      <c r="J1010" s="76">
        <v>15.23</v>
      </c>
      <c r="K1010" s="108">
        <v>2.1597</v>
      </c>
    </row>
    <row r="1011" spans="1:12" ht="13.5" thickBot="1">
      <c r="B1011" s="310" t="s">
        <v>265</v>
      </c>
      <c r="C1011" s="90"/>
      <c r="D1011" s="90"/>
      <c r="E1011" s="90"/>
      <c r="F1011" s="90"/>
      <c r="G1011" s="90"/>
      <c r="H1011" s="314">
        <v>3098</v>
      </c>
      <c r="I1011" s="311">
        <v>100</v>
      </c>
      <c r="J1011" s="312">
        <v>8.99</v>
      </c>
      <c r="K1011" s="313">
        <v>1.2161999999999999</v>
      </c>
      <c r="L1011" s="360"/>
    </row>
    <row r="1012" spans="1:12">
      <c r="A1012" s="217"/>
      <c r="I1012" s="151"/>
      <c r="J1012" s="151"/>
      <c r="K1012" s="151"/>
    </row>
    <row r="1013" spans="1:12">
      <c r="B1013" s="217"/>
      <c r="C1013" s="217"/>
      <c r="D1013" s="217"/>
      <c r="E1013" s="217"/>
      <c r="F1013" s="217"/>
      <c r="G1013" s="217"/>
      <c r="H1013" s="315"/>
      <c r="I1013" s="151"/>
      <c r="J1013" s="151"/>
      <c r="K1013" s="151"/>
    </row>
    <row r="1014" spans="1:12">
      <c r="I1014" s="151"/>
      <c r="J1014" s="151"/>
      <c r="K1014" s="151"/>
    </row>
    <row r="1015" spans="1:12">
      <c r="I1015" s="151"/>
      <c r="J1015" s="151"/>
      <c r="K1015" s="151"/>
    </row>
    <row r="1016" spans="1:12" ht="13.5" thickBot="1">
      <c r="I1016" s="151"/>
      <c r="J1016" s="151"/>
      <c r="K1016" s="151"/>
    </row>
    <row r="1017" spans="1:12" ht="13.5" thickBot="1">
      <c r="B1017" s="483" t="s">
        <v>187</v>
      </c>
      <c r="C1017" s="484"/>
      <c r="D1017" s="485"/>
      <c r="F1017" s="259">
        <v>2019</v>
      </c>
      <c r="I1017" s="151"/>
      <c r="J1017" s="151"/>
      <c r="K1017" s="151"/>
    </row>
    <row r="1018" spans="1:12">
      <c r="F1018" s="260"/>
      <c r="I1018" s="151"/>
      <c r="J1018" s="151"/>
      <c r="K1018" s="151"/>
    </row>
    <row r="1019" spans="1:12" ht="13.5" thickBot="1">
      <c r="I1019" s="151"/>
      <c r="J1019" s="151"/>
      <c r="K1019" s="151"/>
    </row>
    <row r="1020" spans="1:12">
      <c r="B1020" s="57" t="s">
        <v>357</v>
      </c>
      <c r="C1020" s="58"/>
      <c r="D1020" s="59"/>
      <c r="F1020" s="250">
        <v>6</v>
      </c>
      <c r="I1020" s="151"/>
      <c r="J1020" s="151"/>
      <c r="K1020" s="151"/>
    </row>
    <row r="1021" spans="1:12">
      <c r="B1021" s="60" t="s">
        <v>250</v>
      </c>
      <c r="C1021" s="25"/>
      <c r="D1021" s="61"/>
      <c r="F1021" s="327">
        <v>402</v>
      </c>
      <c r="I1021" s="151"/>
      <c r="J1021" s="151"/>
      <c r="K1021" s="151"/>
    </row>
    <row r="1022" spans="1:12">
      <c r="B1022" s="60" t="s">
        <v>359</v>
      </c>
      <c r="C1022" s="25"/>
      <c r="D1022" s="61"/>
      <c r="F1022" s="327">
        <v>103.3</v>
      </c>
      <c r="I1022" s="151"/>
      <c r="J1022" s="151"/>
      <c r="K1022" s="151"/>
    </row>
    <row r="1023" spans="1:12">
      <c r="B1023" s="60" t="s">
        <v>163</v>
      </c>
      <c r="C1023" s="25"/>
      <c r="D1023" s="61"/>
      <c r="F1023" s="328">
        <v>5.6</v>
      </c>
      <c r="I1023" s="151"/>
      <c r="J1023" s="151"/>
      <c r="K1023" s="151"/>
    </row>
    <row r="1024" spans="1:12">
      <c r="B1024" s="60" t="s">
        <v>360</v>
      </c>
      <c r="C1024" s="25"/>
      <c r="D1024" s="61"/>
      <c r="F1024" s="329">
        <v>5140</v>
      </c>
      <c r="I1024" s="151"/>
      <c r="J1024" s="151"/>
      <c r="K1024" s="151"/>
    </row>
    <row r="1025" spans="2:11">
      <c r="B1025" s="60" t="s">
        <v>361</v>
      </c>
      <c r="C1025" s="25"/>
      <c r="D1025" s="61"/>
      <c r="F1025" s="329">
        <v>5063</v>
      </c>
      <c r="I1025" s="151"/>
      <c r="J1025" s="151"/>
      <c r="K1025" s="151"/>
    </row>
    <row r="1026" spans="2:11">
      <c r="B1026" s="60" t="s">
        <v>362</v>
      </c>
      <c r="C1026" s="25"/>
      <c r="D1026" s="61"/>
      <c r="F1026" s="329">
        <f>SUM(F1024:F1025)</f>
        <v>10203</v>
      </c>
      <c r="I1026" s="151"/>
      <c r="J1026" s="151"/>
      <c r="K1026" s="151"/>
    </row>
    <row r="1027" spans="2:11">
      <c r="B1027" s="60" t="s">
        <v>363</v>
      </c>
      <c r="C1027" s="25"/>
      <c r="D1027" s="61"/>
      <c r="F1027" s="330">
        <f>F1025/F1024</f>
        <v>0.98501945525291834</v>
      </c>
      <c r="I1027" s="151"/>
      <c r="J1027" s="151"/>
      <c r="K1027" s="151"/>
    </row>
    <row r="1028" spans="2:11">
      <c r="B1028" s="60" t="s">
        <v>679</v>
      </c>
      <c r="C1028" s="25"/>
      <c r="D1028" s="61"/>
      <c r="F1028" s="329">
        <v>331</v>
      </c>
      <c r="I1028" s="151"/>
      <c r="J1028" s="151"/>
      <c r="K1028" s="151"/>
    </row>
    <row r="1029" spans="2:11">
      <c r="B1029" s="60" t="s">
        <v>676</v>
      </c>
      <c r="C1029" s="25"/>
      <c r="D1029" s="61"/>
      <c r="F1029" s="329">
        <v>136</v>
      </c>
      <c r="I1029" s="151"/>
      <c r="J1029" s="151"/>
      <c r="K1029" s="151"/>
    </row>
    <row r="1030" spans="2:11">
      <c r="B1030" s="60" t="s">
        <v>383</v>
      </c>
      <c r="C1030" s="25"/>
      <c r="D1030" s="61"/>
      <c r="F1030" s="329">
        <f>SUM(F1028:F1029)</f>
        <v>467</v>
      </c>
      <c r="I1030" s="151"/>
      <c r="J1030" s="151"/>
      <c r="K1030" s="151"/>
    </row>
    <row r="1031" spans="2:11">
      <c r="B1031" s="60" t="s">
        <v>388</v>
      </c>
      <c r="C1031" s="25"/>
      <c r="D1031" s="61"/>
      <c r="F1031" s="329">
        <v>3736</v>
      </c>
      <c r="I1031" s="151"/>
      <c r="J1031" s="151"/>
      <c r="K1031" s="151"/>
    </row>
    <row r="1032" spans="2:11">
      <c r="B1032" s="60" t="s">
        <v>364</v>
      </c>
      <c r="C1032" s="25"/>
      <c r="D1032" s="61"/>
      <c r="F1032" s="328">
        <v>33.299999999999997</v>
      </c>
      <c r="I1032" s="151"/>
      <c r="J1032" s="151"/>
      <c r="K1032" s="151"/>
    </row>
    <row r="1033" spans="2:11" ht="13.5" thickBot="1">
      <c r="B1033" s="62" t="s">
        <v>452</v>
      </c>
      <c r="C1033" s="63"/>
      <c r="D1033" s="64"/>
      <c r="F1033" s="290">
        <v>136</v>
      </c>
      <c r="I1033" s="151"/>
      <c r="J1033" s="151"/>
      <c r="K1033" s="151"/>
    </row>
    <row r="1034" spans="2:11">
      <c r="I1034" s="151"/>
      <c r="J1034" s="151"/>
      <c r="K1034" s="151"/>
    </row>
    <row r="1035" spans="2:11">
      <c r="H1035" s="308"/>
      <c r="I1035" s="151"/>
      <c r="J1035" s="151"/>
      <c r="K1035" s="151"/>
    </row>
    <row r="1036" spans="2:11" ht="13.5" thickBot="1">
      <c r="I1036" s="151"/>
      <c r="J1036" s="151"/>
      <c r="K1036" s="151"/>
    </row>
    <row r="1037" spans="2:11" ht="13.5" thickBot="1">
      <c r="B1037" s="243" t="s">
        <v>366</v>
      </c>
      <c r="C1037" s="244" t="s">
        <v>367</v>
      </c>
      <c r="D1037" s="245"/>
      <c r="E1037" s="245"/>
      <c r="F1037" s="245"/>
      <c r="G1037" s="245"/>
      <c r="H1037" s="247" t="s">
        <v>368</v>
      </c>
      <c r="I1037" s="246" t="s">
        <v>369</v>
      </c>
      <c r="J1037" s="247" t="s">
        <v>370</v>
      </c>
      <c r="K1037" s="248" t="s">
        <v>33</v>
      </c>
    </row>
    <row r="1038" spans="2:11">
      <c r="B1038" s="69">
        <v>98</v>
      </c>
      <c r="C1038" s="67" t="s">
        <v>680</v>
      </c>
      <c r="D1038" s="68"/>
      <c r="E1038" s="68"/>
      <c r="F1038" s="68"/>
      <c r="G1038" s="68"/>
      <c r="H1038" s="71">
        <v>68</v>
      </c>
      <c r="I1038" s="70">
        <v>17.571059431524549</v>
      </c>
      <c r="J1038" s="70">
        <v>5.62</v>
      </c>
      <c r="K1038" s="198">
        <v>0.81320000000000003</v>
      </c>
    </row>
    <row r="1039" spans="2:11">
      <c r="B1039" s="75">
        <v>92</v>
      </c>
      <c r="C1039" s="73" t="s">
        <v>682</v>
      </c>
      <c r="D1039" s="74"/>
      <c r="E1039" s="74"/>
      <c r="F1039" s="74"/>
      <c r="G1039" s="74"/>
      <c r="H1039" s="77">
        <v>37</v>
      </c>
      <c r="I1039" s="76">
        <v>9.5607235142118867</v>
      </c>
      <c r="J1039" s="76">
        <v>4.2699999999999996</v>
      </c>
      <c r="K1039" s="108">
        <v>1.2233000000000001</v>
      </c>
    </row>
    <row r="1040" spans="2:11">
      <c r="B1040" s="75">
        <v>114</v>
      </c>
      <c r="C1040" s="67" t="s">
        <v>681</v>
      </c>
      <c r="D1040" s="68"/>
      <c r="E1040" s="68"/>
      <c r="F1040" s="68"/>
      <c r="G1040" s="68"/>
      <c r="H1040" s="257">
        <v>23</v>
      </c>
      <c r="I1040" s="76">
        <v>5.9431524547803614</v>
      </c>
      <c r="J1040" s="81">
        <v>3.22</v>
      </c>
      <c r="K1040" s="199">
        <v>0.4572</v>
      </c>
    </row>
    <row r="1041" spans="2:12">
      <c r="B1041" s="72">
        <v>89</v>
      </c>
      <c r="C1041" s="84" t="s">
        <v>683</v>
      </c>
      <c r="D1041" s="66"/>
      <c r="E1041" s="66"/>
      <c r="F1041" s="66"/>
      <c r="G1041" s="66"/>
      <c r="H1041" s="77">
        <v>14</v>
      </c>
      <c r="I1041" s="78">
        <v>3.6175710594315245</v>
      </c>
      <c r="J1041" s="76">
        <v>6.93</v>
      </c>
      <c r="K1041" s="200">
        <v>2.0722999999999998</v>
      </c>
    </row>
    <row r="1042" spans="2:12" ht="13.5" thickBot="1">
      <c r="B1042" s="72">
        <v>91</v>
      </c>
      <c r="C1042" s="84" t="s">
        <v>759</v>
      </c>
      <c r="D1042" s="82"/>
      <c r="E1042" s="82"/>
      <c r="F1042" s="82"/>
      <c r="G1042" s="82"/>
      <c r="H1042" s="77">
        <v>8</v>
      </c>
      <c r="I1042" s="107">
        <v>2.0671834625322996</v>
      </c>
      <c r="J1042" s="76">
        <v>21.5</v>
      </c>
      <c r="K1042" s="108">
        <v>2.2930999999999999</v>
      </c>
    </row>
    <row r="1043" spans="2:12" ht="13.5" thickBot="1">
      <c r="B1043" s="310" t="s">
        <v>265</v>
      </c>
      <c r="C1043" s="90"/>
      <c r="D1043" s="90"/>
      <c r="E1043" s="90"/>
      <c r="F1043" s="90"/>
      <c r="G1043" s="90"/>
      <c r="H1043" s="314">
        <v>387</v>
      </c>
      <c r="I1043" s="311">
        <v>100</v>
      </c>
      <c r="J1043" s="312">
        <v>5.91</v>
      </c>
      <c r="K1043" s="313">
        <v>1.0045999999999999</v>
      </c>
      <c r="L1043" s="360"/>
    </row>
    <row r="1044" spans="2:12">
      <c r="I1044" s="151"/>
      <c r="J1044" s="151"/>
      <c r="K1044" s="151"/>
    </row>
    <row r="1045" spans="2:12">
      <c r="I1045" s="151"/>
      <c r="J1045" s="151"/>
      <c r="K1045" s="151"/>
    </row>
    <row r="1046" spans="2:12">
      <c r="I1046" s="151"/>
      <c r="J1046" s="151"/>
      <c r="K1046" s="151"/>
    </row>
    <row r="1047" spans="2:12">
      <c r="I1047" s="151"/>
      <c r="J1047" s="151"/>
      <c r="K1047" s="151"/>
    </row>
    <row r="1048" spans="2:12" ht="13.5" thickBot="1">
      <c r="I1048" s="151"/>
      <c r="J1048" s="151"/>
      <c r="K1048" s="151"/>
    </row>
    <row r="1049" spans="2:12" ht="13.5" thickBot="1">
      <c r="B1049" s="483" t="s">
        <v>188</v>
      </c>
      <c r="C1049" s="484"/>
      <c r="D1049" s="485"/>
      <c r="F1049" s="259">
        <v>2019</v>
      </c>
      <c r="I1049" s="151"/>
      <c r="J1049" s="151"/>
      <c r="K1049" s="151"/>
    </row>
    <row r="1050" spans="2:12">
      <c r="F1050" s="260"/>
      <c r="I1050" s="151"/>
      <c r="J1050" s="151"/>
      <c r="K1050" s="151"/>
    </row>
    <row r="1051" spans="2:12" ht="13.5" thickBot="1">
      <c r="I1051" s="151"/>
      <c r="J1051" s="151"/>
      <c r="K1051" s="151"/>
    </row>
    <row r="1052" spans="2:12">
      <c r="B1052" s="57" t="s">
        <v>357</v>
      </c>
      <c r="C1052" s="58"/>
      <c r="D1052" s="59"/>
      <c r="F1052" s="397">
        <v>19.899999999999999</v>
      </c>
      <c r="I1052" s="151"/>
      <c r="J1052" s="151"/>
      <c r="K1052" s="151"/>
    </row>
    <row r="1053" spans="2:12">
      <c r="B1053" s="60" t="s">
        <v>250</v>
      </c>
      <c r="C1053" s="25"/>
      <c r="D1053" s="61"/>
      <c r="F1053" s="253">
        <v>1153</v>
      </c>
      <c r="I1053" s="151"/>
      <c r="J1053" s="151"/>
      <c r="K1053" s="151"/>
    </row>
    <row r="1054" spans="2:12">
      <c r="B1054" s="60" t="s">
        <v>359</v>
      </c>
      <c r="C1054" s="25"/>
      <c r="D1054" s="61"/>
      <c r="F1054" s="252">
        <v>77.400000000000006</v>
      </c>
      <c r="I1054" s="151"/>
      <c r="J1054" s="151"/>
      <c r="K1054" s="151"/>
    </row>
    <row r="1055" spans="2:12">
      <c r="B1055" s="60" t="s">
        <v>163</v>
      </c>
      <c r="C1055" s="25"/>
      <c r="D1055" s="61"/>
      <c r="F1055" s="252">
        <v>4.8</v>
      </c>
      <c r="I1055" s="151"/>
      <c r="J1055" s="151"/>
      <c r="K1055" s="151"/>
    </row>
    <row r="1056" spans="2:12">
      <c r="B1056" s="60" t="s">
        <v>360</v>
      </c>
      <c r="C1056" s="25"/>
      <c r="D1056" s="61"/>
      <c r="F1056" s="253">
        <v>3248</v>
      </c>
      <c r="I1056" s="151"/>
      <c r="J1056" s="151"/>
      <c r="K1056" s="151"/>
    </row>
    <row r="1057" spans="2:11">
      <c r="B1057" s="60" t="s">
        <v>361</v>
      </c>
      <c r="C1057" s="25"/>
      <c r="D1057" s="61"/>
      <c r="F1057" s="253">
        <v>12338</v>
      </c>
      <c r="I1057" s="151"/>
      <c r="J1057" s="151"/>
      <c r="K1057" s="151"/>
    </row>
    <row r="1058" spans="2:11">
      <c r="B1058" s="60" t="s">
        <v>362</v>
      </c>
      <c r="C1058" s="25"/>
      <c r="D1058" s="61"/>
      <c r="F1058" s="253">
        <f>SUM(F1056:F1057)</f>
        <v>15586</v>
      </c>
      <c r="I1058" s="151"/>
      <c r="J1058" s="151"/>
      <c r="K1058" s="151"/>
    </row>
    <row r="1059" spans="2:11">
      <c r="B1059" s="60" t="s">
        <v>363</v>
      </c>
      <c r="C1059" s="25"/>
      <c r="D1059" s="61"/>
      <c r="F1059" s="254">
        <f>F1057/F1056</f>
        <v>3.7986453201970445</v>
      </c>
      <c r="I1059" s="151"/>
      <c r="J1059" s="151"/>
      <c r="K1059" s="151"/>
    </row>
    <row r="1060" spans="2:11">
      <c r="B1060" s="60" t="s">
        <v>385</v>
      </c>
      <c r="C1060" s="25"/>
      <c r="D1060" s="61"/>
      <c r="F1060" s="253">
        <v>712</v>
      </c>
      <c r="I1060" s="151"/>
      <c r="J1060" s="151"/>
      <c r="K1060" s="151"/>
    </row>
    <row r="1061" spans="2:11">
      <c r="B1061" s="60" t="s">
        <v>382</v>
      </c>
      <c r="C1061" s="25"/>
      <c r="D1061" s="61"/>
      <c r="F1061" s="253">
        <v>441</v>
      </c>
      <c r="I1061" s="151"/>
      <c r="J1061" s="151"/>
      <c r="K1061" s="151"/>
    </row>
    <row r="1062" spans="2:11">
      <c r="B1062" s="60" t="s">
        <v>383</v>
      </c>
      <c r="C1062" s="25"/>
      <c r="D1062" s="61"/>
      <c r="F1062" s="253">
        <f>SUM(F1060:F1061)</f>
        <v>1153</v>
      </c>
      <c r="I1062" s="151"/>
      <c r="J1062" s="151"/>
      <c r="K1062" s="151"/>
    </row>
    <row r="1063" spans="2:11">
      <c r="B1063" s="60" t="s">
        <v>364</v>
      </c>
      <c r="C1063" s="25"/>
      <c r="D1063" s="61"/>
      <c r="F1063" s="291">
        <v>38.200000000000003</v>
      </c>
      <c r="I1063" s="151"/>
      <c r="J1063" s="151"/>
      <c r="K1063" s="151"/>
    </row>
    <row r="1064" spans="2:11" ht="13.5" thickBot="1">
      <c r="B1064" s="62" t="s">
        <v>354</v>
      </c>
      <c r="C1064" s="63"/>
      <c r="D1064" s="64"/>
      <c r="F1064" s="290">
        <v>1302</v>
      </c>
      <c r="I1064" s="151"/>
      <c r="J1064" s="151"/>
      <c r="K1064" s="151"/>
    </row>
    <row r="1065" spans="2:11">
      <c r="B1065" s="25"/>
      <c r="C1065" s="25"/>
      <c r="D1065" s="25"/>
      <c r="E1065" s="25"/>
      <c r="F1065" s="25"/>
      <c r="G1065" s="25"/>
      <c r="I1065" s="151"/>
      <c r="J1065" s="151"/>
      <c r="K1065" s="151"/>
    </row>
    <row r="1066" spans="2:11">
      <c r="B1066" s="25"/>
      <c r="C1066" s="25"/>
      <c r="D1066" s="25"/>
      <c r="E1066" s="25"/>
      <c r="F1066" s="25"/>
      <c r="G1066" s="25"/>
      <c r="H1066" s="308"/>
      <c r="I1066" s="151"/>
      <c r="J1066" s="151"/>
      <c r="K1066" s="151"/>
    </row>
    <row r="1067" spans="2:11" ht="13.5" thickBot="1">
      <c r="I1067" s="151"/>
      <c r="J1067" s="151"/>
      <c r="K1067" s="151"/>
    </row>
    <row r="1068" spans="2:11" ht="13.5" thickBot="1">
      <c r="B1068" s="243" t="s">
        <v>366</v>
      </c>
      <c r="C1068" s="244" t="s">
        <v>367</v>
      </c>
      <c r="D1068" s="245"/>
      <c r="E1068" s="245"/>
      <c r="F1068" s="245"/>
      <c r="G1068" s="245"/>
      <c r="H1068" s="247" t="s">
        <v>368</v>
      </c>
      <c r="I1068" s="246" t="s">
        <v>369</v>
      </c>
      <c r="J1068" s="247" t="s">
        <v>370</v>
      </c>
      <c r="K1068" s="248" t="s">
        <v>33</v>
      </c>
    </row>
    <row r="1069" spans="2:11">
      <c r="B1069" s="69">
        <v>316</v>
      </c>
      <c r="C1069" s="67" t="s">
        <v>686</v>
      </c>
      <c r="D1069" s="68"/>
      <c r="E1069" s="68"/>
      <c r="F1069" s="68"/>
      <c r="G1069" s="68"/>
      <c r="H1069" s="71">
        <v>115</v>
      </c>
      <c r="I1069" s="70">
        <v>9.4185094185094194</v>
      </c>
      <c r="J1069" s="70">
        <v>2.0499999999999998</v>
      </c>
      <c r="K1069" s="198">
        <v>0.79859999999999998</v>
      </c>
    </row>
    <row r="1070" spans="2:11">
      <c r="B1070" s="75">
        <v>363</v>
      </c>
      <c r="C1070" s="73" t="s">
        <v>685</v>
      </c>
      <c r="D1070" s="74"/>
      <c r="E1070" s="74"/>
      <c r="F1070" s="74"/>
      <c r="G1070" s="74"/>
      <c r="H1070" s="77">
        <v>115</v>
      </c>
      <c r="I1070" s="76">
        <v>9.4185094185094194</v>
      </c>
      <c r="J1070" s="76">
        <v>4.67</v>
      </c>
      <c r="K1070" s="108">
        <v>1.1131</v>
      </c>
    </row>
    <row r="1071" spans="2:11">
      <c r="B1071" s="75">
        <v>362</v>
      </c>
      <c r="C1071" s="67" t="s">
        <v>687</v>
      </c>
      <c r="D1071" s="68"/>
      <c r="E1071" s="68"/>
      <c r="F1071" s="68"/>
      <c r="G1071" s="68"/>
      <c r="H1071" s="257">
        <v>82</v>
      </c>
      <c r="I1071" s="76">
        <v>6.7158067158067158</v>
      </c>
      <c r="J1071" s="81">
        <v>5.5</v>
      </c>
      <c r="K1071" s="199">
        <v>1.0521</v>
      </c>
    </row>
    <row r="1072" spans="2:11">
      <c r="B1072" s="72">
        <v>364</v>
      </c>
      <c r="C1072" s="84" t="s">
        <v>689</v>
      </c>
      <c r="D1072" s="66"/>
      <c r="E1072" s="66"/>
      <c r="F1072" s="66"/>
      <c r="G1072" s="66"/>
      <c r="H1072" s="77">
        <v>81</v>
      </c>
      <c r="I1072" s="78">
        <v>6.6339066339066335</v>
      </c>
      <c r="J1072" s="76">
        <v>3.53</v>
      </c>
      <c r="K1072" s="200">
        <v>0.82669999999999999</v>
      </c>
    </row>
    <row r="1073" spans="2:12" ht="13.5" thickBot="1">
      <c r="B1073" s="72">
        <v>361</v>
      </c>
      <c r="C1073" s="84" t="s">
        <v>688</v>
      </c>
      <c r="D1073" s="82"/>
      <c r="E1073" s="82"/>
      <c r="F1073" s="82"/>
      <c r="G1073" s="82"/>
      <c r="H1073" s="77">
        <v>67</v>
      </c>
      <c r="I1073" s="107">
        <v>5.4873054873054876</v>
      </c>
      <c r="J1073" s="76">
        <v>6.31</v>
      </c>
      <c r="K1073" s="108">
        <v>1.2358</v>
      </c>
    </row>
    <row r="1074" spans="2:12" ht="13.5" thickBot="1">
      <c r="B1074" s="310" t="s">
        <v>265</v>
      </c>
      <c r="C1074" s="90"/>
      <c r="D1074" s="90"/>
      <c r="E1074" s="90"/>
      <c r="F1074" s="90"/>
      <c r="G1074" s="90"/>
      <c r="H1074" s="314">
        <v>1221</v>
      </c>
      <c r="I1074" s="311">
        <v>100</v>
      </c>
      <c r="J1074" s="312">
        <v>4.83</v>
      </c>
      <c r="K1074" s="313">
        <v>0.92149999999999999</v>
      </c>
      <c r="L1074" s="360"/>
    </row>
    <row r="1075" spans="2:12">
      <c r="I1075" s="151"/>
      <c r="J1075" s="151"/>
      <c r="K1075" s="151"/>
    </row>
    <row r="1076" spans="2:12">
      <c r="I1076" s="151"/>
      <c r="J1076" s="151"/>
      <c r="K1076" s="151"/>
    </row>
    <row r="1077" spans="2:12">
      <c r="I1077" s="151"/>
      <c r="J1077" s="151"/>
      <c r="K1077" s="151"/>
    </row>
    <row r="1078" spans="2:12">
      <c r="I1078" s="151"/>
      <c r="J1078" s="151"/>
      <c r="K1078" s="151"/>
    </row>
    <row r="1079" spans="2:12" ht="13.5" thickBot="1">
      <c r="I1079" s="151"/>
      <c r="J1079" s="151"/>
      <c r="K1079" s="151"/>
    </row>
    <row r="1080" spans="2:12" ht="13.5" thickBot="1">
      <c r="B1080" s="483" t="s">
        <v>189</v>
      </c>
      <c r="C1080" s="484"/>
      <c r="D1080" s="485"/>
      <c r="F1080" s="259">
        <v>2019</v>
      </c>
      <c r="I1080" s="151"/>
      <c r="J1080" s="151"/>
      <c r="K1080" s="151"/>
    </row>
    <row r="1081" spans="2:12">
      <c r="F1081" s="260"/>
      <c r="I1081" s="151"/>
      <c r="J1081" s="151"/>
      <c r="K1081" s="151"/>
    </row>
    <row r="1082" spans="2:12" ht="13.5" thickBot="1">
      <c r="I1082" s="151"/>
      <c r="J1082" s="151"/>
      <c r="K1082" s="151"/>
    </row>
    <row r="1083" spans="2:12">
      <c r="B1083" s="57" t="s">
        <v>357</v>
      </c>
      <c r="C1083" s="58"/>
      <c r="D1083" s="59"/>
      <c r="F1083" s="250">
        <v>36</v>
      </c>
      <c r="I1083" s="151"/>
      <c r="J1083" s="151"/>
      <c r="K1083" s="151"/>
    </row>
    <row r="1084" spans="2:12">
      <c r="B1084" s="60" t="s">
        <v>250</v>
      </c>
      <c r="C1084" s="25"/>
      <c r="D1084" s="61"/>
      <c r="F1084" s="251">
        <v>1180</v>
      </c>
      <c r="I1084" s="151"/>
      <c r="J1084" s="151"/>
      <c r="K1084" s="151"/>
    </row>
    <row r="1085" spans="2:12">
      <c r="B1085" s="60" t="s">
        <v>359</v>
      </c>
      <c r="C1085" s="25"/>
      <c r="D1085" s="61"/>
      <c r="F1085" s="252">
        <v>119.8</v>
      </c>
      <c r="I1085" s="151"/>
      <c r="J1085" s="151"/>
      <c r="K1085" s="151"/>
    </row>
    <row r="1086" spans="2:12">
      <c r="B1086" s="60" t="s">
        <v>163</v>
      </c>
      <c r="C1086" s="25"/>
      <c r="D1086" s="61"/>
      <c r="F1086" s="252">
        <v>13.2</v>
      </c>
      <c r="I1086" s="151"/>
      <c r="J1086" s="151"/>
      <c r="K1086" s="151"/>
    </row>
    <row r="1087" spans="2:12">
      <c r="B1087" s="60" t="s">
        <v>360</v>
      </c>
      <c r="C1087" s="25"/>
      <c r="D1087" s="61"/>
      <c r="F1087" s="253">
        <v>3804</v>
      </c>
      <c r="I1087" s="151"/>
      <c r="J1087" s="151"/>
      <c r="K1087" s="151"/>
    </row>
    <row r="1088" spans="2:12">
      <c r="B1088" s="60" t="s">
        <v>361</v>
      </c>
      <c r="C1088" s="25"/>
      <c r="D1088" s="61"/>
      <c r="F1088" s="253">
        <v>5014</v>
      </c>
      <c r="I1088" s="151"/>
      <c r="J1088" s="151"/>
      <c r="K1088" s="151"/>
    </row>
    <row r="1089" spans="2:12">
      <c r="B1089" s="60" t="s">
        <v>362</v>
      </c>
      <c r="C1089" s="25"/>
      <c r="D1089" s="61"/>
      <c r="F1089" s="253">
        <f>SUM(F1087:F1088)</f>
        <v>8818</v>
      </c>
      <c r="I1089" s="151"/>
      <c r="J1089" s="151"/>
      <c r="K1089" s="151"/>
    </row>
    <row r="1090" spans="2:12">
      <c r="B1090" s="60" t="s">
        <v>363</v>
      </c>
      <c r="C1090" s="25"/>
      <c r="D1090" s="61"/>
      <c r="F1090" s="254">
        <f>F1088/F1087</f>
        <v>1.3180862250262881</v>
      </c>
      <c r="I1090" s="151"/>
      <c r="J1090" s="151"/>
      <c r="K1090" s="151"/>
    </row>
    <row r="1091" spans="2:12">
      <c r="B1091" s="326" t="s">
        <v>675</v>
      </c>
      <c r="C1091" s="25"/>
      <c r="D1091" s="61"/>
      <c r="F1091" s="251">
        <v>1144</v>
      </c>
      <c r="I1091" s="151"/>
      <c r="J1091" s="151"/>
      <c r="K1091" s="151"/>
    </row>
    <row r="1092" spans="2:12">
      <c r="B1092" s="326" t="s">
        <v>676</v>
      </c>
      <c r="C1092" s="25"/>
      <c r="D1092" s="61"/>
      <c r="F1092" s="269">
        <v>527</v>
      </c>
      <c r="I1092" s="151"/>
      <c r="J1092" s="151"/>
      <c r="K1092" s="151"/>
    </row>
    <row r="1093" spans="2:12">
      <c r="B1093" s="60" t="s">
        <v>383</v>
      </c>
      <c r="C1093" s="25"/>
      <c r="D1093" s="61"/>
      <c r="F1093" s="251">
        <f>SUM(F1091:F1092)</f>
        <v>1671</v>
      </c>
      <c r="I1093" s="151"/>
      <c r="J1093" s="151"/>
      <c r="K1093" s="151"/>
    </row>
    <row r="1094" spans="2:12">
      <c r="B1094" s="60" t="s">
        <v>364</v>
      </c>
      <c r="C1094" s="25"/>
      <c r="D1094" s="61"/>
      <c r="F1094" s="252">
        <v>52.9</v>
      </c>
      <c r="I1094" s="151"/>
      <c r="J1094" s="151"/>
      <c r="K1094" s="151"/>
    </row>
    <row r="1095" spans="2:12" ht="13.5" thickBot="1">
      <c r="B1095" s="492" t="s">
        <v>323</v>
      </c>
      <c r="C1095" s="493"/>
      <c r="D1095" s="494"/>
      <c r="F1095" s="290">
        <v>724</v>
      </c>
      <c r="I1095" s="151"/>
      <c r="J1095" s="151"/>
      <c r="K1095" s="151"/>
    </row>
    <row r="1096" spans="2:12">
      <c r="I1096" s="151"/>
      <c r="J1096" s="151"/>
      <c r="K1096" s="151"/>
    </row>
    <row r="1097" spans="2:12">
      <c r="C1097" s="123"/>
      <c r="D1097" s="123"/>
      <c r="E1097" s="123"/>
      <c r="F1097" s="123"/>
      <c r="G1097" s="123"/>
      <c r="I1097" s="151"/>
      <c r="J1097" s="151"/>
      <c r="K1097" s="151"/>
    </row>
    <row r="1098" spans="2:12" ht="13.5" thickBot="1">
      <c r="I1098" s="151"/>
      <c r="J1098" s="151"/>
      <c r="K1098" s="151"/>
    </row>
    <row r="1099" spans="2:12" ht="13.5" thickBot="1">
      <c r="B1099" s="243" t="s">
        <v>366</v>
      </c>
      <c r="C1099" s="244" t="s">
        <v>367</v>
      </c>
      <c r="D1099" s="245"/>
      <c r="E1099" s="245"/>
      <c r="F1099" s="245"/>
      <c r="G1099" s="245"/>
      <c r="H1099" s="247" t="s">
        <v>368</v>
      </c>
      <c r="I1099" s="246" t="s">
        <v>369</v>
      </c>
      <c r="J1099" s="247" t="s">
        <v>370</v>
      </c>
      <c r="K1099" s="248" t="s">
        <v>33</v>
      </c>
    </row>
    <row r="1100" spans="2:12">
      <c r="B1100" s="69">
        <v>173</v>
      </c>
      <c r="C1100" s="67" t="s">
        <v>760</v>
      </c>
      <c r="D1100" s="68"/>
      <c r="E1100" s="68"/>
      <c r="F1100" s="68"/>
      <c r="G1100" s="68"/>
      <c r="H1100" s="71">
        <v>292</v>
      </c>
      <c r="I1100" s="70">
        <v>24.766751484308735</v>
      </c>
      <c r="J1100" s="70">
        <v>14.24</v>
      </c>
      <c r="K1100" s="198">
        <v>2.2212999999999998</v>
      </c>
    </row>
    <row r="1101" spans="2:12">
      <c r="B1101" s="75">
        <v>197</v>
      </c>
      <c r="C1101" s="73" t="s">
        <v>690</v>
      </c>
      <c r="D1101" s="74"/>
      <c r="E1101" s="74"/>
      <c r="F1101" s="74"/>
      <c r="G1101" s="74"/>
      <c r="H1101" s="77">
        <v>116</v>
      </c>
      <c r="I1101" s="76">
        <v>9.8388464800678541</v>
      </c>
      <c r="J1101" s="76">
        <v>6.87</v>
      </c>
      <c r="K1101" s="108">
        <v>0.63849999999999996</v>
      </c>
    </row>
    <row r="1102" spans="2:12">
      <c r="B1102" s="75">
        <v>305</v>
      </c>
      <c r="C1102" s="67" t="s">
        <v>692</v>
      </c>
      <c r="D1102" s="68"/>
      <c r="E1102" s="68"/>
      <c r="F1102" s="68"/>
      <c r="G1102" s="68"/>
      <c r="H1102" s="257">
        <v>63</v>
      </c>
      <c r="I1102" s="76">
        <v>5.343511450381679</v>
      </c>
      <c r="J1102" s="81">
        <v>17.25</v>
      </c>
      <c r="K1102" s="199">
        <v>1.5418000000000001</v>
      </c>
    </row>
    <row r="1103" spans="2:12">
      <c r="B1103" s="72">
        <v>169</v>
      </c>
      <c r="C1103" s="84" t="s">
        <v>644</v>
      </c>
      <c r="D1103" s="66"/>
      <c r="E1103" s="66"/>
      <c r="F1103" s="66"/>
      <c r="G1103" s="66"/>
      <c r="H1103" s="77">
        <v>61</v>
      </c>
      <c r="I1103" s="78">
        <v>5.1738761662425787</v>
      </c>
      <c r="J1103" s="76">
        <v>15.31</v>
      </c>
      <c r="K1103" s="200">
        <v>2.4009</v>
      </c>
    </row>
    <row r="1104" spans="2:12" ht="13.5" thickBot="1">
      <c r="B1104" s="72">
        <v>314</v>
      </c>
      <c r="C1104" s="84" t="s">
        <v>691</v>
      </c>
      <c r="D1104" s="82"/>
      <c r="E1104" s="82"/>
      <c r="F1104" s="82"/>
      <c r="G1104" s="82"/>
      <c r="H1104" s="77">
        <v>43</v>
      </c>
      <c r="I1104" s="107">
        <v>3.64715860899067</v>
      </c>
      <c r="J1104" s="76">
        <v>15.28</v>
      </c>
      <c r="K1104" s="108">
        <v>1.2783</v>
      </c>
      <c r="L1104" s="360"/>
    </row>
    <row r="1105" spans="2:11" ht="13.5" thickBot="1">
      <c r="B1105" s="310" t="s">
        <v>265</v>
      </c>
      <c r="C1105" s="90"/>
      <c r="D1105" s="90"/>
      <c r="E1105" s="90"/>
      <c r="F1105" s="90"/>
      <c r="G1105" s="90"/>
      <c r="H1105" s="314">
        <v>1179</v>
      </c>
      <c r="I1105" s="311">
        <v>100</v>
      </c>
      <c r="J1105" s="312">
        <v>13.26</v>
      </c>
      <c r="K1105" s="313">
        <v>1.6675</v>
      </c>
    </row>
    <row r="1106" spans="2:11">
      <c r="I1106" s="151"/>
      <c r="J1106" s="151"/>
      <c r="K1106" s="151"/>
    </row>
    <row r="1107" spans="2:11">
      <c r="I1107" s="151"/>
      <c r="J1107" s="151"/>
      <c r="K1107" s="151"/>
    </row>
    <row r="1108" spans="2:11">
      <c r="I1108" s="151"/>
      <c r="J1108" s="151"/>
      <c r="K1108" s="151"/>
    </row>
    <row r="1109" spans="2:11">
      <c r="I1109" s="151"/>
      <c r="J1109" s="151"/>
      <c r="K1109" s="151"/>
    </row>
    <row r="1110" spans="2:11" ht="13.5" thickBot="1">
      <c r="I1110" s="151"/>
      <c r="J1110" s="151"/>
      <c r="K1110" s="151"/>
    </row>
    <row r="1111" spans="2:11" ht="13.5" thickBot="1">
      <c r="B1111" s="483" t="s">
        <v>402</v>
      </c>
      <c r="C1111" s="484"/>
      <c r="D1111" s="485"/>
      <c r="F1111" s="259">
        <v>2019</v>
      </c>
      <c r="I1111" s="151"/>
      <c r="J1111" s="151"/>
      <c r="K1111" s="151"/>
    </row>
    <row r="1112" spans="2:11">
      <c r="F1112" s="260"/>
      <c r="I1112" s="151"/>
      <c r="J1112" s="151"/>
      <c r="K1112" s="151"/>
    </row>
    <row r="1113" spans="2:11" ht="13.5" thickBot="1">
      <c r="I1113" s="151"/>
      <c r="J1113" s="151"/>
      <c r="K1113" s="151"/>
    </row>
    <row r="1114" spans="2:11">
      <c r="B1114" s="57" t="s">
        <v>357</v>
      </c>
      <c r="C1114" s="58"/>
      <c r="D1114" s="59"/>
      <c r="F1114" s="250">
        <v>4</v>
      </c>
      <c r="I1114" s="151"/>
      <c r="J1114" s="151"/>
      <c r="K1114" s="151"/>
    </row>
    <row r="1115" spans="2:11">
      <c r="B1115" s="60" t="s">
        <v>250</v>
      </c>
      <c r="C1115" s="25"/>
      <c r="D1115" s="61"/>
      <c r="F1115" s="269">
        <v>119</v>
      </c>
      <c r="I1115" s="151"/>
      <c r="J1115" s="151"/>
      <c r="K1115" s="151"/>
    </row>
    <row r="1116" spans="2:11">
      <c r="B1116" s="60" t="s">
        <v>359</v>
      </c>
      <c r="C1116" s="25"/>
      <c r="D1116" s="61"/>
      <c r="F1116" s="269">
        <v>28</v>
      </c>
      <c r="I1116" s="151"/>
      <c r="J1116" s="151"/>
      <c r="K1116" s="151"/>
    </row>
    <row r="1117" spans="2:11">
      <c r="B1117" s="60" t="s">
        <v>163</v>
      </c>
      <c r="C1117" s="25"/>
      <c r="D1117" s="61"/>
      <c r="F1117" s="399">
        <v>3.4</v>
      </c>
      <c r="I1117" s="151"/>
      <c r="J1117" s="151"/>
      <c r="K1117" s="151"/>
    </row>
    <row r="1118" spans="2:11">
      <c r="B1118" s="60" t="s">
        <v>360</v>
      </c>
      <c r="C1118" s="25"/>
      <c r="D1118" s="61"/>
      <c r="F1118" s="253">
        <v>14384</v>
      </c>
      <c r="I1118" s="151"/>
      <c r="J1118" s="151"/>
      <c r="K1118" s="151"/>
    </row>
    <row r="1119" spans="2:11">
      <c r="B1119" s="326" t="s">
        <v>361</v>
      </c>
      <c r="C1119" s="25"/>
      <c r="D1119" s="61"/>
      <c r="F1119" s="253">
        <v>37941</v>
      </c>
      <c r="I1119" s="151"/>
      <c r="J1119" s="151"/>
      <c r="K1119" s="151"/>
    </row>
    <row r="1120" spans="2:11">
      <c r="B1120" s="326" t="s">
        <v>693</v>
      </c>
      <c r="C1120" s="25"/>
      <c r="D1120" s="61"/>
      <c r="F1120" s="253">
        <v>4212</v>
      </c>
      <c r="I1120" s="151"/>
      <c r="J1120" s="151"/>
      <c r="K1120" s="151"/>
    </row>
    <row r="1121" spans="2:11">
      <c r="B1121" s="60" t="s">
        <v>362</v>
      </c>
      <c r="C1121" s="25"/>
      <c r="D1121" s="61"/>
      <c r="F1121" s="253">
        <f>SUM(F1118:F1120)</f>
        <v>56537</v>
      </c>
      <c r="I1121" s="151"/>
      <c r="J1121" s="151"/>
      <c r="K1121" s="151"/>
    </row>
    <row r="1122" spans="2:11">
      <c r="B1122" s="60" t="s">
        <v>363</v>
      </c>
      <c r="C1122" s="25"/>
      <c r="D1122" s="61"/>
      <c r="F1122" s="254">
        <f>F1119/F1118</f>
        <v>2.637722469410456</v>
      </c>
      <c r="I1122" s="151"/>
      <c r="J1122" s="151"/>
      <c r="K1122" s="151"/>
    </row>
    <row r="1123" spans="2:11">
      <c r="B1123" s="326" t="s">
        <v>675</v>
      </c>
      <c r="C1123" s="25"/>
      <c r="D1123" s="61"/>
      <c r="F1123" s="251">
        <v>46</v>
      </c>
      <c r="I1123" s="151"/>
      <c r="J1123" s="151"/>
      <c r="K1123" s="151"/>
    </row>
    <row r="1124" spans="2:11">
      <c r="B1124" s="326" t="s">
        <v>676</v>
      </c>
      <c r="C1124" s="25"/>
      <c r="D1124" s="61"/>
      <c r="F1124" s="269">
        <v>1970</v>
      </c>
      <c r="I1124" s="151"/>
      <c r="J1124" s="151"/>
      <c r="K1124" s="151"/>
    </row>
    <row r="1125" spans="2:11">
      <c r="B1125" s="60" t="s">
        <v>383</v>
      </c>
      <c r="C1125" s="25"/>
      <c r="D1125" s="61"/>
      <c r="F1125" s="251">
        <f>SUM(F1123:F1124)</f>
        <v>2016</v>
      </c>
      <c r="I1125" s="151"/>
      <c r="J1125" s="151"/>
      <c r="K1125" s="151"/>
    </row>
    <row r="1126" spans="2:11">
      <c r="B1126" s="60" t="s">
        <v>364</v>
      </c>
      <c r="C1126" s="25"/>
      <c r="D1126" s="61"/>
      <c r="F1126" s="399">
        <v>49.6</v>
      </c>
      <c r="I1126" s="151"/>
      <c r="J1126" s="151"/>
      <c r="K1126" s="151"/>
    </row>
    <row r="1127" spans="2:11">
      <c r="B1127" s="60" t="s">
        <v>50</v>
      </c>
      <c r="C1127" s="25"/>
      <c r="D1127" s="61"/>
      <c r="E1127" s="61"/>
      <c r="F1127" s="292">
        <v>42</v>
      </c>
      <c r="I1127" s="151"/>
      <c r="J1127" s="151"/>
      <c r="K1127" s="151"/>
    </row>
    <row r="1128" spans="2:11">
      <c r="B1128" s="326" t="s">
        <v>694</v>
      </c>
      <c r="C1128" s="25"/>
      <c r="D1128" s="61"/>
      <c r="E1128" s="61"/>
      <c r="F1128" s="293">
        <v>2089</v>
      </c>
      <c r="I1128" s="151"/>
      <c r="J1128" s="151"/>
      <c r="K1128" s="151"/>
    </row>
    <row r="1129" spans="2:11" ht="13.5" thickBot="1">
      <c r="B1129" s="62" t="s">
        <v>388</v>
      </c>
      <c r="C1129" s="63"/>
      <c r="D1129" s="64"/>
      <c r="E1129" s="25"/>
      <c r="F1129" s="400">
        <v>403</v>
      </c>
      <c r="I1129" s="151"/>
      <c r="J1129" s="151"/>
      <c r="K1129" s="151"/>
    </row>
    <row r="1130" spans="2:11">
      <c r="B1130" s="25"/>
      <c r="C1130" s="25"/>
      <c r="D1130" s="25"/>
      <c r="E1130" s="25"/>
      <c r="F1130" s="25"/>
      <c r="G1130" s="25"/>
      <c r="I1130" s="151"/>
      <c r="J1130" s="151"/>
      <c r="K1130" s="151"/>
    </row>
    <row r="1131" spans="2:11">
      <c r="B1131" s="25"/>
      <c r="C1131" s="25"/>
      <c r="D1131" s="25"/>
      <c r="E1131" s="25"/>
      <c r="F1131" s="25"/>
      <c r="G1131" s="25"/>
      <c r="I1131" s="151"/>
      <c r="J1131" s="151"/>
      <c r="K1131" s="151"/>
    </row>
    <row r="1132" spans="2:11" ht="13.5" thickBot="1">
      <c r="I1132" s="151"/>
      <c r="J1132" s="151"/>
      <c r="K1132" s="151"/>
    </row>
    <row r="1133" spans="2:11" ht="13.5" thickBot="1">
      <c r="B1133" s="243" t="s">
        <v>366</v>
      </c>
      <c r="C1133" s="244" t="s">
        <v>367</v>
      </c>
      <c r="D1133" s="245"/>
      <c r="E1133" s="245"/>
      <c r="F1133" s="245"/>
      <c r="G1133" s="245"/>
      <c r="H1133" s="247" t="s">
        <v>368</v>
      </c>
      <c r="I1133" s="246" t="s">
        <v>369</v>
      </c>
      <c r="J1133" s="247" t="s">
        <v>370</v>
      </c>
      <c r="K1133" s="248" t="s">
        <v>33</v>
      </c>
    </row>
    <row r="1134" spans="2:11">
      <c r="B1134" s="69">
        <v>82</v>
      </c>
      <c r="C1134" s="67" t="s">
        <v>695</v>
      </c>
      <c r="D1134" s="68"/>
      <c r="E1134" s="68"/>
      <c r="F1134" s="68"/>
      <c r="G1134" s="68"/>
      <c r="H1134" s="71">
        <v>32</v>
      </c>
      <c r="I1134" s="70">
        <v>26.890756302521009</v>
      </c>
      <c r="J1134" s="70">
        <v>1.25</v>
      </c>
      <c r="K1134" s="198">
        <v>0.49480000000000002</v>
      </c>
    </row>
    <row r="1135" spans="2:11">
      <c r="B1135" s="75">
        <v>73</v>
      </c>
      <c r="C1135" s="73" t="s">
        <v>696</v>
      </c>
      <c r="D1135" s="74"/>
      <c r="E1135" s="74"/>
      <c r="F1135" s="74"/>
      <c r="G1135" s="74"/>
      <c r="H1135" s="77">
        <v>23</v>
      </c>
      <c r="I1135" s="76">
        <v>19.327731092436974</v>
      </c>
      <c r="J1135" s="76">
        <v>5.35</v>
      </c>
      <c r="K1135" s="108">
        <v>0.77280000000000004</v>
      </c>
    </row>
    <row r="1136" spans="2:11">
      <c r="B1136" s="75">
        <v>80</v>
      </c>
      <c r="C1136" s="67" t="s">
        <v>698</v>
      </c>
      <c r="D1136" s="68"/>
      <c r="E1136" s="68"/>
      <c r="F1136" s="68"/>
      <c r="G1136" s="68"/>
      <c r="H1136" s="257">
        <v>5</v>
      </c>
      <c r="I1136" s="76">
        <v>4.2016806722689077</v>
      </c>
      <c r="J1136" s="81">
        <v>8.8000000000000007</v>
      </c>
      <c r="K1136" s="199">
        <v>0.38229999999999997</v>
      </c>
    </row>
    <row r="1137" spans="2:12">
      <c r="B1137" s="72">
        <v>70</v>
      </c>
      <c r="C1137" s="84" t="s">
        <v>697</v>
      </c>
      <c r="D1137" s="66"/>
      <c r="E1137" s="66"/>
      <c r="F1137" s="66"/>
      <c r="G1137" s="66"/>
      <c r="H1137" s="77">
        <v>3</v>
      </c>
      <c r="I1137" s="78">
        <v>2.5210084033613445</v>
      </c>
      <c r="J1137" s="76">
        <v>4.67</v>
      </c>
      <c r="K1137" s="200">
        <v>1.1028</v>
      </c>
    </row>
    <row r="1138" spans="2:12" ht="13.5" thickBot="1">
      <c r="B1138" s="72">
        <v>813</v>
      </c>
      <c r="C1138" s="84" t="s">
        <v>699</v>
      </c>
      <c r="D1138" s="82"/>
      <c r="E1138" s="82"/>
      <c r="F1138" s="82"/>
      <c r="G1138" s="82"/>
      <c r="H1138" s="77">
        <v>3</v>
      </c>
      <c r="I1138" s="107">
        <v>2.5210084033613445</v>
      </c>
      <c r="J1138" s="76">
        <v>3</v>
      </c>
      <c r="K1138" s="108">
        <v>0.52280000000000004</v>
      </c>
      <c r="L1138" s="360"/>
    </row>
    <row r="1139" spans="2:12" ht="13.5" thickBot="1">
      <c r="B1139" s="310" t="s">
        <v>265</v>
      </c>
      <c r="C1139" s="90"/>
      <c r="D1139" s="90"/>
      <c r="E1139" s="90"/>
      <c r="F1139" s="90"/>
      <c r="G1139" s="90"/>
      <c r="H1139" s="314">
        <v>119</v>
      </c>
      <c r="I1139" s="311">
        <v>100</v>
      </c>
      <c r="J1139" s="312">
        <v>3.38</v>
      </c>
      <c r="K1139" s="313">
        <v>0.62309999999999999</v>
      </c>
    </row>
    <row r="1140" spans="2:12">
      <c r="I1140" s="151"/>
      <c r="J1140" s="151"/>
      <c r="K1140" s="151"/>
    </row>
    <row r="1141" spans="2:12">
      <c r="I1141" s="151"/>
      <c r="J1141" s="151"/>
      <c r="K1141" s="151"/>
    </row>
    <row r="1142" spans="2:12">
      <c r="I1142" s="151"/>
      <c r="J1142" s="151"/>
      <c r="K1142" s="151"/>
    </row>
    <row r="1143" spans="2:12">
      <c r="I1143" s="151"/>
      <c r="J1143" s="151"/>
      <c r="K1143" s="151"/>
    </row>
    <row r="1144" spans="2:12" ht="13.5" thickBot="1">
      <c r="I1144" s="151"/>
      <c r="J1144" s="151"/>
      <c r="K1144" s="151"/>
    </row>
    <row r="1145" spans="2:12" ht="13.5" thickBot="1">
      <c r="B1145" s="483" t="s">
        <v>262</v>
      </c>
      <c r="C1145" s="484"/>
      <c r="D1145" s="485"/>
      <c r="F1145" s="332">
        <v>2019</v>
      </c>
      <c r="I1145" s="151"/>
      <c r="J1145" s="151"/>
      <c r="K1145" s="151"/>
    </row>
    <row r="1146" spans="2:12">
      <c r="F1146" s="260"/>
      <c r="I1146" s="151"/>
      <c r="J1146" s="151"/>
      <c r="K1146" s="151"/>
    </row>
    <row r="1147" spans="2:12" ht="13.5" thickBot="1">
      <c r="I1147" s="151"/>
      <c r="J1147" s="151"/>
      <c r="K1147" s="151"/>
    </row>
    <row r="1148" spans="2:12">
      <c r="B1148" s="57" t="s">
        <v>357</v>
      </c>
      <c r="C1148" s="58"/>
      <c r="D1148" s="59"/>
      <c r="F1148" s="250">
        <v>25</v>
      </c>
      <c r="I1148" s="151"/>
      <c r="J1148" s="151"/>
      <c r="K1148" s="151"/>
    </row>
    <row r="1149" spans="2:12">
      <c r="B1149" s="60" t="s">
        <v>250</v>
      </c>
      <c r="C1149" s="25"/>
      <c r="D1149" s="61"/>
      <c r="F1149" s="253">
        <v>1176</v>
      </c>
      <c r="I1149" s="151"/>
      <c r="J1149" s="151"/>
      <c r="K1149" s="151"/>
    </row>
    <row r="1150" spans="2:12">
      <c r="B1150" s="60" t="s">
        <v>359</v>
      </c>
      <c r="C1150" s="25"/>
      <c r="D1150" s="61"/>
      <c r="F1150" s="252">
        <v>67.7</v>
      </c>
      <c r="I1150" s="151"/>
      <c r="J1150" s="151"/>
      <c r="K1150" s="151"/>
    </row>
    <row r="1151" spans="2:12">
      <c r="B1151" s="60" t="s">
        <v>163</v>
      </c>
      <c r="C1151" s="25"/>
      <c r="D1151" s="61"/>
      <c r="F1151" s="252">
        <v>5.3</v>
      </c>
      <c r="I1151" s="151"/>
      <c r="J1151" s="151"/>
      <c r="K1151" s="151"/>
    </row>
    <row r="1152" spans="2:12">
      <c r="B1152" s="60" t="s">
        <v>360</v>
      </c>
      <c r="C1152" s="25"/>
      <c r="D1152" s="61"/>
      <c r="F1152" s="331">
        <v>9896</v>
      </c>
      <c r="I1152" s="151"/>
      <c r="J1152" s="151"/>
      <c r="K1152" s="151"/>
    </row>
    <row r="1153" spans="2:11">
      <c r="B1153" s="60" t="s">
        <v>361</v>
      </c>
      <c r="C1153" s="25"/>
      <c r="D1153" s="61"/>
      <c r="F1153" s="331">
        <v>16538</v>
      </c>
      <c r="I1153" s="151"/>
      <c r="J1153" s="151"/>
      <c r="K1153" s="151"/>
    </row>
    <row r="1154" spans="2:11">
      <c r="B1154" s="326" t="s">
        <v>693</v>
      </c>
      <c r="C1154" s="25"/>
      <c r="D1154" s="61"/>
      <c r="F1154" s="331">
        <v>2833</v>
      </c>
      <c r="I1154" s="151"/>
      <c r="J1154" s="151"/>
      <c r="K1154" s="151"/>
    </row>
    <row r="1155" spans="2:11">
      <c r="B1155" s="60" t="s">
        <v>362</v>
      </c>
      <c r="C1155" s="25"/>
      <c r="D1155" s="61"/>
      <c r="F1155" s="253">
        <f>SUM(F1152:F1154)</f>
        <v>29267</v>
      </c>
      <c r="I1155" s="151"/>
      <c r="J1155" s="151"/>
      <c r="K1155" s="151"/>
    </row>
    <row r="1156" spans="2:11">
      <c r="B1156" s="60" t="s">
        <v>363</v>
      </c>
      <c r="C1156" s="25"/>
      <c r="D1156" s="61"/>
      <c r="F1156" s="254">
        <f>F1153/F1152</f>
        <v>1.6711802748585287</v>
      </c>
      <c r="I1156" s="151"/>
      <c r="J1156" s="151"/>
      <c r="K1156" s="151"/>
    </row>
    <row r="1157" spans="2:11">
      <c r="B1157" s="326" t="s">
        <v>675</v>
      </c>
      <c r="C1157" s="25"/>
      <c r="D1157" s="61"/>
      <c r="F1157" s="253">
        <v>937</v>
      </c>
      <c r="I1157" s="151"/>
      <c r="J1157" s="151"/>
      <c r="K1157" s="151"/>
    </row>
    <row r="1158" spans="2:11">
      <c r="B1158" s="326" t="s">
        <v>676</v>
      </c>
      <c r="C1158" s="25"/>
      <c r="D1158" s="61"/>
      <c r="F1158" s="269">
        <v>417</v>
      </c>
      <c r="I1158" s="151"/>
      <c r="J1158" s="151"/>
      <c r="K1158" s="151"/>
    </row>
    <row r="1159" spans="2:11">
      <c r="B1159" s="60" t="s">
        <v>383</v>
      </c>
      <c r="C1159" s="25"/>
      <c r="D1159" s="61"/>
      <c r="F1159" s="253">
        <f>SUM(F1157:F1158)</f>
        <v>1354</v>
      </c>
      <c r="I1159" s="151"/>
      <c r="J1159" s="151"/>
      <c r="K1159" s="151"/>
    </row>
    <row r="1160" spans="2:11">
      <c r="B1160" s="60" t="s">
        <v>364</v>
      </c>
      <c r="C1160" s="25"/>
      <c r="D1160" s="61"/>
      <c r="F1160" s="294">
        <v>31.9</v>
      </c>
      <c r="I1160" s="151"/>
      <c r="J1160" s="151"/>
      <c r="K1160" s="151"/>
    </row>
    <row r="1161" spans="2:11" ht="13.5" thickBot="1">
      <c r="B1161" s="221" t="s">
        <v>700</v>
      </c>
      <c r="C1161" s="63"/>
      <c r="D1161" s="64"/>
      <c r="F1161" s="288">
        <v>414</v>
      </c>
      <c r="I1161" s="151"/>
      <c r="J1161" s="151"/>
      <c r="K1161" s="151"/>
    </row>
    <row r="1162" spans="2:11">
      <c r="I1162" s="151"/>
      <c r="J1162" s="151"/>
      <c r="K1162" s="151"/>
    </row>
    <row r="1163" spans="2:11">
      <c r="I1163" s="151"/>
      <c r="J1163" s="151"/>
      <c r="K1163" s="151"/>
    </row>
    <row r="1164" spans="2:11" ht="13.5" thickBot="1">
      <c r="I1164" s="151"/>
      <c r="J1164" s="151"/>
      <c r="K1164" s="151"/>
    </row>
    <row r="1165" spans="2:11" ht="13.5" thickBot="1">
      <c r="B1165" s="243" t="s">
        <v>366</v>
      </c>
      <c r="C1165" s="244" t="s">
        <v>367</v>
      </c>
      <c r="D1165" s="245"/>
      <c r="E1165" s="245"/>
      <c r="F1165" s="245"/>
      <c r="G1165" s="245"/>
      <c r="H1165" s="247" t="s">
        <v>368</v>
      </c>
      <c r="I1165" s="246" t="s">
        <v>369</v>
      </c>
      <c r="J1165" s="247" t="s">
        <v>370</v>
      </c>
      <c r="K1165" s="248" t="s">
        <v>33</v>
      </c>
    </row>
    <row r="1166" spans="2:11">
      <c r="B1166" s="69">
        <v>98</v>
      </c>
      <c r="C1166" s="67" t="s">
        <v>680</v>
      </c>
      <c r="D1166" s="68"/>
      <c r="E1166" s="68"/>
      <c r="F1166" s="68"/>
      <c r="G1166" s="68"/>
      <c r="H1166" s="71">
        <v>135</v>
      </c>
      <c r="I1166" s="70">
        <v>11.373209772535805</v>
      </c>
      <c r="J1166" s="70">
        <v>3.73</v>
      </c>
      <c r="K1166" s="198">
        <v>0.79479999999999995</v>
      </c>
    </row>
    <row r="1167" spans="2:11">
      <c r="B1167" s="75">
        <v>113</v>
      </c>
      <c r="C1167" s="73" t="s">
        <v>636</v>
      </c>
      <c r="D1167" s="74"/>
      <c r="E1167" s="74"/>
      <c r="F1167" s="74"/>
      <c r="G1167" s="74"/>
      <c r="H1167" s="77">
        <v>75</v>
      </c>
      <c r="I1167" s="76">
        <v>6.3184498736310024</v>
      </c>
      <c r="J1167" s="76">
        <v>2.72</v>
      </c>
      <c r="K1167" s="108">
        <v>0.3004</v>
      </c>
    </row>
    <row r="1168" spans="2:11">
      <c r="B1168" s="75">
        <v>115</v>
      </c>
      <c r="C1168" s="67" t="s">
        <v>684</v>
      </c>
      <c r="D1168" s="68"/>
      <c r="E1168" s="68"/>
      <c r="F1168" s="68"/>
      <c r="G1168" s="68"/>
      <c r="H1168" s="257">
        <v>75</v>
      </c>
      <c r="I1168" s="76">
        <v>6.3184498736310024</v>
      </c>
      <c r="J1168" s="81">
        <v>2.16</v>
      </c>
      <c r="K1168" s="199">
        <v>0.45829999999999999</v>
      </c>
    </row>
    <row r="1169" spans="2:12">
      <c r="B1169" s="72">
        <v>404</v>
      </c>
      <c r="C1169" s="84" t="s">
        <v>701</v>
      </c>
      <c r="D1169" s="66"/>
      <c r="E1169" s="66"/>
      <c r="F1169" s="66"/>
      <c r="G1169" s="66"/>
      <c r="H1169" s="77">
        <v>75</v>
      </c>
      <c r="I1169" s="78">
        <v>6.3184498736310024</v>
      </c>
      <c r="J1169" s="76">
        <v>4.2300000000000004</v>
      </c>
      <c r="K1169" s="200">
        <v>0.78129999999999999</v>
      </c>
    </row>
    <row r="1170" spans="2:12" ht="13.5" thickBot="1">
      <c r="B1170" s="72">
        <v>93</v>
      </c>
      <c r="C1170" s="84" t="s">
        <v>761</v>
      </c>
      <c r="D1170" s="82"/>
      <c r="E1170" s="82"/>
      <c r="F1170" s="82"/>
      <c r="G1170" s="82"/>
      <c r="H1170" s="77">
        <v>71</v>
      </c>
      <c r="I1170" s="107">
        <v>5.9814658803706822</v>
      </c>
      <c r="J1170" s="76">
        <v>4</v>
      </c>
      <c r="K1170" s="108">
        <v>1.1000000000000001</v>
      </c>
      <c r="L1170" s="360"/>
    </row>
    <row r="1171" spans="2:12" ht="13.5" thickBot="1">
      <c r="B1171" s="310" t="s">
        <v>265</v>
      </c>
      <c r="C1171" s="90"/>
      <c r="D1171" s="90"/>
      <c r="E1171" s="90"/>
      <c r="F1171" s="90"/>
      <c r="G1171" s="90"/>
      <c r="H1171" s="314">
        <v>1187</v>
      </c>
      <c r="I1171" s="311">
        <v>100</v>
      </c>
      <c r="J1171" s="312">
        <v>5.28</v>
      </c>
      <c r="K1171" s="313">
        <v>0.90400000000000003</v>
      </c>
    </row>
    <row r="1172" spans="2:12">
      <c r="I1172" s="151"/>
      <c r="J1172" s="151"/>
      <c r="K1172" s="151"/>
    </row>
    <row r="1173" spans="2:12">
      <c r="I1173" s="151"/>
      <c r="J1173" s="151"/>
      <c r="K1173" s="151"/>
    </row>
    <row r="1174" spans="2:12">
      <c r="I1174" s="151"/>
      <c r="J1174" s="151"/>
      <c r="K1174" s="151"/>
    </row>
    <row r="1175" spans="2:12">
      <c r="I1175" s="151"/>
      <c r="J1175" s="151"/>
      <c r="K1175" s="151"/>
    </row>
    <row r="1176" spans="2:12" ht="13.5" thickBot="1">
      <c r="I1176" s="151"/>
      <c r="J1176" s="151"/>
      <c r="K1176" s="151"/>
    </row>
    <row r="1177" spans="2:12" ht="13.5" thickBot="1">
      <c r="B1177" s="483" t="s">
        <v>32</v>
      </c>
      <c r="C1177" s="484"/>
      <c r="D1177" s="485"/>
      <c r="F1177" s="259">
        <v>2019</v>
      </c>
      <c r="I1177" s="151"/>
      <c r="J1177" s="151"/>
      <c r="K1177" s="151"/>
    </row>
    <row r="1178" spans="2:12">
      <c r="C1178" s="92"/>
      <c r="D1178" s="92"/>
      <c r="F1178" s="260"/>
      <c r="I1178" s="151"/>
      <c r="J1178" s="151"/>
      <c r="K1178" s="151"/>
    </row>
    <row r="1179" spans="2:12" ht="13.5" thickBot="1">
      <c r="I1179" s="151"/>
      <c r="J1179" s="151"/>
      <c r="K1179" s="151"/>
    </row>
    <row r="1180" spans="2:12">
      <c r="B1180" s="57" t="s">
        <v>357</v>
      </c>
      <c r="C1180" s="58"/>
      <c r="D1180" s="59"/>
      <c r="F1180" s="397">
        <v>71.599999999999994</v>
      </c>
      <c r="I1180" s="151"/>
      <c r="J1180" s="151"/>
      <c r="K1180" s="151"/>
    </row>
    <row r="1181" spans="2:12">
      <c r="B1181" s="60" t="s">
        <v>250</v>
      </c>
      <c r="C1181" s="25"/>
      <c r="D1181" s="61"/>
      <c r="F1181" s="295">
        <v>2430</v>
      </c>
      <c r="I1181" s="151"/>
      <c r="J1181" s="151"/>
      <c r="K1181" s="151"/>
    </row>
    <row r="1182" spans="2:12">
      <c r="B1182" s="60" t="s">
        <v>359</v>
      </c>
      <c r="C1182" s="25"/>
      <c r="D1182" s="61"/>
      <c r="F1182" s="252">
        <v>98.6</v>
      </c>
      <c r="I1182" s="151"/>
      <c r="J1182" s="151"/>
      <c r="K1182" s="151"/>
    </row>
    <row r="1183" spans="2:12">
      <c r="B1183" s="60" t="s">
        <v>163</v>
      </c>
      <c r="C1183" s="25"/>
      <c r="D1183" s="61"/>
      <c r="F1183" s="252">
        <v>10.5</v>
      </c>
      <c r="I1183" s="151"/>
      <c r="J1183" s="151"/>
      <c r="K1183" s="151"/>
    </row>
    <row r="1184" spans="2:12">
      <c r="B1184" s="60" t="s">
        <v>360</v>
      </c>
      <c r="C1184" s="25"/>
      <c r="D1184" s="61"/>
      <c r="F1184" s="253">
        <v>8040</v>
      </c>
      <c r="I1184" s="151"/>
      <c r="J1184" s="151"/>
      <c r="K1184" s="151"/>
    </row>
    <row r="1185" spans="2:11">
      <c r="B1185" s="60" t="s">
        <v>361</v>
      </c>
      <c r="C1185" s="25"/>
      <c r="D1185" s="61"/>
      <c r="F1185" s="253">
        <v>22230</v>
      </c>
      <c r="I1185" s="151"/>
      <c r="J1185" s="151"/>
      <c r="K1185" s="151"/>
    </row>
    <row r="1186" spans="2:11">
      <c r="B1186" s="60" t="s">
        <v>362</v>
      </c>
      <c r="C1186" s="25"/>
      <c r="D1186" s="61"/>
      <c r="F1186" s="253">
        <f>SUM(F1184:F1185)</f>
        <v>30270</v>
      </c>
      <c r="I1186" s="151"/>
      <c r="J1186" s="151"/>
      <c r="K1186" s="151"/>
    </row>
    <row r="1187" spans="2:11">
      <c r="B1187" s="60" t="s">
        <v>363</v>
      </c>
      <c r="C1187" s="25"/>
      <c r="D1187" s="61"/>
      <c r="F1187" s="254">
        <f>F1185/F1184</f>
        <v>2.7649253731343282</v>
      </c>
      <c r="I1187" s="151"/>
      <c r="J1187" s="151"/>
      <c r="K1187" s="151"/>
    </row>
    <row r="1188" spans="2:11">
      <c r="B1188" s="326" t="s">
        <v>675</v>
      </c>
      <c r="C1188" s="25"/>
      <c r="D1188" s="61"/>
      <c r="F1188" s="253">
        <v>2118</v>
      </c>
      <c r="I1188" s="151"/>
      <c r="J1188" s="151"/>
      <c r="K1188" s="151"/>
    </row>
    <row r="1189" spans="2:11">
      <c r="B1189" s="326" t="s">
        <v>676</v>
      </c>
      <c r="C1189" s="25"/>
      <c r="D1189" s="61"/>
      <c r="F1189" s="253">
        <v>367</v>
      </c>
      <c r="I1189" s="151"/>
      <c r="J1189" s="151"/>
      <c r="K1189" s="151"/>
    </row>
    <row r="1190" spans="2:11">
      <c r="B1190" s="60" t="s">
        <v>383</v>
      </c>
      <c r="C1190" s="25"/>
      <c r="D1190" s="61"/>
      <c r="F1190" s="253">
        <f>SUM(F1188:F1189)</f>
        <v>2485</v>
      </c>
      <c r="I1190" s="151"/>
      <c r="J1190" s="151"/>
      <c r="K1190" s="151"/>
    </row>
    <row r="1191" spans="2:11">
      <c r="B1191" s="60" t="s">
        <v>364</v>
      </c>
      <c r="C1191" s="25"/>
      <c r="D1191" s="61"/>
      <c r="F1191" s="252">
        <v>47.3</v>
      </c>
      <c r="I1191" s="151"/>
      <c r="J1191" s="151"/>
      <c r="K1191" s="151"/>
    </row>
    <row r="1192" spans="2:11" ht="13.5" thickBot="1">
      <c r="B1192" s="62" t="s">
        <v>323</v>
      </c>
      <c r="C1192" s="63"/>
      <c r="D1192" s="64"/>
      <c r="F1192" s="258">
        <v>364</v>
      </c>
      <c r="I1192" s="151"/>
      <c r="J1192" s="151"/>
      <c r="K1192" s="151"/>
    </row>
    <row r="1193" spans="2:11">
      <c r="I1193" s="151"/>
      <c r="J1193" s="151"/>
      <c r="K1193" s="151"/>
    </row>
    <row r="1194" spans="2:11">
      <c r="I1194" s="151"/>
      <c r="J1194" s="151"/>
      <c r="K1194" s="151"/>
    </row>
    <row r="1195" spans="2:11">
      <c r="I1195" s="151"/>
      <c r="J1195" s="151"/>
      <c r="K1195" s="151"/>
    </row>
    <row r="1196" spans="2:11" ht="13.5" thickBot="1">
      <c r="I1196" s="151"/>
      <c r="J1196" s="151"/>
      <c r="K1196" s="151"/>
    </row>
    <row r="1197" spans="2:11" ht="13.5" thickBot="1">
      <c r="B1197" s="243" t="s">
        <v>366</v>
      </c>
      <c r="C1197" s="244" t="s">
        <v>367</v>
      </c>
      <c r="D1197" s="245"/>
      <c r="E1197" s="245"/>
      <c r="F1197" s="245"/>
      <c r="G1197" s="245"/>
      <c r="H1197" s="247" t="s">
        <v>368</v>
      </c>
      <c r="I1197" s="246" t="s">
        <v>369</v>
      </c>
      <c r="J1197" s="247" t="s">
        <v>370</v>
      </c>
      <c r="K1197" s="248" t="s">
        <v>33</v>
      </c>
    </row>
    <row r="1198" spans="2:11">
      <c r="B1198" s="69">
        <v>301</v>
      </c>
      <c r="C1198" s="67" t="s">
        <v>702</v>
      </c>
      <c r="D1198" s="68"/>
      <c r="E1198" s="68"/>
      <c r="F1198" s="68"/>
      <c r="G1198" s="68"/>
      <c r="H1198" s="71">
        <v>211</v>
      </c>
      <c r="I1198" s="70">
        <v>8.480707395498392</v>
      </c>
      <c r="J1198" s="70">
        <v>12.2</v>
      </c>
      <c r="K1198" s="198">
        <v>1.5795999999999999</v>
      </c>
    </row>
    <row r="1199" spans="2:11">
      <c r="B1199" s="75">
        <v>313</v>
      </c>
      <c r="C1199" s="73" t="s">
        <v>704</v>
      </c>
      <c r="D1199" s="74"/>
      <c r="E1199" s="74"/>
      <c r="F1199" s="74"/>
      <c r="G1199" s="74"/>
      <c r="H1199" s="77">
        <v>170</v>
      </c>
      <c r="I1199" s="76">
        <v>6.832797427652733</v>
      </c>
      <c r="J1199" s="76">
        <v>10.56</v>
      </c>
      <c r="K1199" s="108">
        <v>1.1193</v>
      </c>
    </row>
    <row r="1200" spans="2:11">
      <c r="B1200" s="75">
        <v>315</v>
      </c>
      <c r="C1200" s="67" t="s">
        <v>705</v>
      </c>
      <c r="D1200" s="68"/>
      <c r="E1200" s="68"/>
      <c r="F1200" s="68"/>
      <c r="G1200" s="68"/>
      <c r="H1200" s="257">
        <v>169</v>
      </c>
      <c r="I1200" s="76">
        <v>6.792604501607717</v>
      </c>
      <c r="J1200" s="81">
        <v>6.43</v>
      </c>
      <c r="K1200" s="199">
        <v>1.1307</v>
      </c>
    </row>
    <row r="1201" spans="2:12">
      <c r="B1201" s="72">
        <v>302</v>
      </c>
      <c r="C1201" s="84" t="s">
        <v>703</v>
      </c>
      <c r="D1201" s="66"/>
      <c r="E1201" s="66"/>
      <c r="F1201" s="66"/>
      <c r="G1201" s="66"/>
      <c r="H1201" s="77">
        <v>162</v>
      </c>
      <c r="I1201" s="78">
        <v>6.5112540192926049</v>
      </c>
      <c r="J1201" s="76">
        <v>8.64</v>
      </c>
      <c r="K1201" s="200">
        <v>1.4678</v>
      </c>
    </row>
    <row r="1202" spans="2:12" ht="13.5" thickBot="1">
      <c r="B1202" s="72">
        <v>342</v>
      </c>
      <c r="C1202" s="84" t="s">
        <v>706</v>
      </c>
      <c r="D1202" s="82"/>
      <c r="E1202" s="82"/>
      <c r="F1202" s="82"/>
      <c r="G1202" s="82"/>
      <c r="H1202" s="77">
        <v>91</v>
      </c>
      <c r="I1202" s="107">
        <v>3.657556270096463</v>
      </c>
      <c r="J1202" s="76">
        <v>4.8600000000000003</v>
      </c>
      <c r="K1202" s="108">
        <v>0.47199999999999998</v>
      </c>
      <c r="L1202" s="360"/>
    </row>
    <row r="1203" spans="2:12" ht="13.5" thickBot="1">
      <c r="B1203" s="310" t="s">
        <v>265</v>
      </c>
      <c r="C1203" s="90"/>
      <c r="D1203" s="90"/>
      <c r="E1203" s="90"/>
      <c r="F1203" s="90"/>
      <c r="G1203" s="90"/>
      <c r="H1203" s="314">
        <v>2488</v>
      </c>
      <c r="I1203" s="311">
        <v>100</v>
      </c>
      <c r="J1203" s="312">
        <v>10.57</v>
      </c>
      <c r="K1203" s="313">
        <v>1.224</v>
      </c>
    </row>
    <row r="1204" spans="2:12">
      <c r="I1204" s="151"/>
      <c r="J1204" s="151"/>
      <c r="K1204" s="151"/>
    </row>
    <row r="1205" spans="2:12">
      <c r="I1205" s="151"/>
      <c r="J1205" s="151"/>
      <c r="K1205" s="151"/>
    </row>
    <row r="1206" spans="2:12">
      <c r="I1206" s="151"/>
      <c r="J1206" s="151"/>
      <c r="K1206" s="151"/>
    </row>
    <row r="1207" spans="2:12">
      <c r="I1207" s="151"/>
      <c r="J1207" s="151"/>
      <c r="K1207" s="151"/>
    </row>
    <row r="1208" spans="2:12" ht="13.5" thickBot="1">
      <c r="I1208" s="151"/>
      <c r="J1208" s="151"/>
      <c r="K1208" s="151"/>
    </row>
    <row r="1209" spans="2:12" ht="13.5" thickBot="1">
      <c r="B1209" s="483" t="s">
        <v>528</v>
      </c>
      <c r="C1209" s="484"/>
      <c r="D1209" s="485"/>
      <c r="F1209" s="457">
        <v>2019</v>
      </c>
      <c r="G1209" s="458"/>
      <c r="I1209" s="223"/>
      <c r="J1209" s="223"/>
      <c r="K1209" s="151"/>
    </row>
    <row r="1210" spans="2:12" ht="13.5" thickBot="1">
      <c r="F1210" s="249" t="s">
        <v>403</v>
      </c>
      <c r="G1210" s="296" t="s">
        <v>404</v>
      </c>
      <c r="I1210" s="151"/>
      <c r="J1210" s="151"/>
      <c r="K1210" s="151"/>
    </row>
    <row r="1211" spans="2:12" ht="13.5" thickBot="1">
      <c r="I1211" s="151"/>
      <c r="J1211" s="151"/>
      <c r="K1211" s="151"/>
    </row>
    <row r="1212" spans="2:12">
      <c r="B1212" s="57" t="s">
        <v>357</v>
      </c>
      <c r="C1212" s="58"/>
      <c r="D1212" s="59"/>
      <c r="F1212" s="401">
        <v>21.8</v>
      </c>
      <c r="G1212" s="402">
        <v>33</v>
      </c>
      <c r="I1212" s="151"/>
      <c r="J1212" s="151"/>
      <c r="K1212" s="151"/>
    </row>
    <row r="1213" spans="2:12">
      <c r="B1213" s="60" t="s">
        <v>250</v>
      </c>
      <c r="C1213" s="25"/>
      <c r="D1213" s="61"/>
      <c r="F1213" s="297">
        <v>870</v>
      </c>
      <c r="G1213" s="298">
        <v>2228</v>
      </c>
      <c r="I1213" s="151"/>
      <c r="J1213" s="151"/>
      <c r="K1213" s="151"/>
    </row>
    <row r="1214" spans="2:12">
      <c r="B1214" s="60" t="s">
        <v>359</v>
      </c>
      <c r="C1214" s="25"/>
      <c r="D1214" s="61"/>
      <c r="F1214" s="299">
        <v>40.4</v>
      </c>
      <c r="G1214" s="300">
        <v>60.7</v>
      </c>
      <c r="I1214" s="151"/>
      <c r="J1214" s="151"/>
      <c r="K1214" s="151"/>
    </row>
    <row r="1215" spans="2:12">
      <c r="B1215" s="60" t="s">
        <v>163</v>
      </c>
      <c r="C1215" s="25"/>
      <c r="D1215" s="61"/>
      <c r="F1215" s="299">
        <v>3.7</v>
      </c>
      <c r="G1215" s="300">
        <v>3.7</v>
      </c>
      <c r="I1215" s="151"/>
      <c r="J1215" s="151"/>
      <c r="K1215" s="151"/>
    </row>
    <row r="1216" spans="2:12">
      <c r="B1216" s="60" t="s">
        <v>360</v>
      </c>
      <c r="C1216" s="25"/>
      <c r="D1216" s="61"/>
      <c r="F1216" s="297">
        <v>5122</v>
      </c>
      <c r="G1216" s="298">
        <v>2107</v>
      </c>
      <c r="I1216" s="151"/>
      <c r="J1216" s="151"/>
      <c r="K1216" s="151"/>
    </row>
    <row r="1217" spans="2:11">
      <c r="B1217" s="60" t="s">
        <v>361</v>
      </c>
      <c r="C1217" s="25"/>
      <c r="D1217" s="61"/>
      <c r="F1217" s="297">
        <v>21278</v>
      </c>
      <c r="G1217" s="298">
        <v>7193</v>
      </c>
      <c r="I1217" s="151"/>
      <c r="J1217" s="151"/>
      <c r="K1217" s="151"/>
    </row>
    <row r="1218" spans="2:11">
      <c r="B1218" s="60" t="s">
        <v>362</v>
      </c>
      <c r="C1218" s="25"/>
      <c r="D1218" s="61"/>
      <c r="F1218" s="297">
        <f>SUM(F1216:F1217)</f>
        <v>26400</v>
      </c>
      <c r="G1218" s="298">
        <f>SUM(G1216:G1217)</f>
        <v>9300</v>
      </c>
      <c r="I1218" s="151"/>
      <c r="J1218" s="151"/>
      <c r="K1218" s="151"/>
    </row>
    <row r="1219" spans="2:11">
      <c r="B1219" s="60" t="s">
        <v>363</v>
      </c>
      <c r="C1219" s="25"/>
      <c r="D1219" s="61"/>
      <c r="F1219" s="301">
        <f>F1217/F1216</f>
        <v>4.1542366263178447</v>
      </c>
      <c r="G1219" s="302">
        <f>G1217/G1216</f>
        <v>3.413858566682487</v>
      </c>
      <c r="I1219" s="151"/>
      <c r="J1219" s="151"/>
      <c r="K1219" s="151"/>
    </row>
    <row r="1220" spans="2:11">
      <c r="B1220" s="326" t="s">
        <v>572</v>
      </c>
      <c r="C1220" s="25"/>
      <c r="D1220" s="61"/>
      <c r="F1220" s="297">
        <v>3083</v>
      </c>
      <c r="G1220" s="302"/>
      <c r="I1220" s="151"/>
      <c r="J1220" s="151"/>
      <c r="K1220" s="151"/>
    </row>
    <row r="1221" spans="2:11">
      <c r="B1221" s="326" t="s">
        <v>675</v>
      </c>
      <c r="C1221" s="25"/>
      <c r="D1221" s="61"/>
      <c r="F1221" s="297">
        <v>929</v>
      </c>
      <c r="G1221" s="303"/>
      <c r="I1221" s="151"/>
      <c r="J1221" s="151"/>
      <c r="K1221" s="151"/>
    </row>
    <row r="1222" spans="2:11">
      <c r="B1222" s="326" t="s">
        <v>676</v>
      </c>
      <c r="C1222" s="25"/>
      <c r="D1222" s="61"/>
      <c r="F1222" s="304">
        <v>112</v>
      </c>
      <c r="G1222" s="303"/>
      <c r="I1222" s="151"/>
      <c r="J1222" s="151"/>
      <c r="K1222" s="151"/>
    </row>
    <row r="1223" spans="2:11">
      <c r="B1223" s="60" t="s">
        <v>383</v>
      </c>
      <c r="C1223" s="25"/>
      <c r="D1223" s="61"/>
      <c r="F1223" s="297">
        <f>SUM(F1221:F1222)</f>
        <v>1041</v>
      </c>
      <c r="G1223" s="303"/>
      <c r="I1223" s="151"/>
      <c r="J1223" s="151"/>
      <c r="K1223" s="151"/>
    </row>
    <row r="1224" spans="2:11">
      <c r="B1224" s="60" t="s">
        <v>405</v>
      </c>
      <c r="C1224" s="25"/>
      <c r="D1224" s="61"/>
      <c r="F1224" s="297">
        <v>217</v>
      </c>
      <c r="G1224" s="303"/>
      <c r="I1224" s="151"/>
      <c r="J1224" s="151"/>
      <c r="K1224" s="151"/>
    </row>
    <row r="1225" spans="2:11">
      <c r="B1225" s="60" t="s">
        <v>364</v>
      </c>
      <c r="C1225" s="25"/>
      <c r="D1225" s="61"/>
      <c r="F1225" s="305">
        <v>49.5</v>
      </c>
      <c r="G1225" s="303">
        <v>95.6</v>
      </c>
      <c r="I1225" s="151"/>
      <c r="J1225" s="151"/>
      <c r="K1225" s="151"/>
    </row>
    <row r="1226" spans="2:11">
      <c r="B1226" s="60" t="s">
        <v>406</v>
      </c>
      <c r="C1226" s="25"/>
      <c r="D1226" s="61"/>
      <c r="F1226" s="305"/>
      <c r="G1226" s="298">
        <v>1894</v>
      </c>
      <c r="I1226" s="151"/>
      <c r="J1226" s="151"/>
      <c r="K1226" s="151"/>
    </row>
    <row r="1227" spans="2:11">
      <c r="B1227" s="60" t="s">
        <v>407</v>
      </c>
      <c r="C1227" s="25"/>
      <c r="D1227" s="61"/>
      <c r="F1227" s="305"/>
      <c r="G1227" s="306">
        <v>74.849999999999994</v>
      </c>
      <c r="I1227" s="151"/>
      <c r="J1227" s="151"/>
      <c r="K1227" s="151"/>
    </row>
    <row r="1228" spans="2:11">
      <c r="B1228" s="60" t="s">
        <v>408</v>
      </c>
      <c r="C1228" s="25"/>
      <c r="D1228" s="61"/>
      <c r="F1228" s="305"/>
      <c r="G1228" s="300">
        <v>13.94</v>
      </c>
      <c r="I1228" s="151"/>
      <c r="J1228" s="151"/>
      <c r="K1228" s="151"/>
    </row>
    <row r="1229" spans="2:11" ht="13.5" thickBot="1">
      <c r="B1229" s="62" t="s">
        <v>707</v>
      </c>
      <c r="C1229" s="63"/>
      <c r="D1229" s="64"/>
      <c r="F1229" s="403">
        <v>112</v>
      </c>
      <c r="G1229" s="404">
        <v>17</v>
      </c>
      <c r="I1229" s="151"/>
      <c r="J1229" s="151"/>
      <c r="K1229" s="151"/>
    </row>
    <row r="1230" spans="2:11">
      <c r="B1230" s="25"/>
      <c r="C1230" s="25"/>
      <c r="D1230" s="25"/>
      <c r="E1230" s="25"/>
      <c r="F1230" s="25"/>
      <c r="G1230" s="25"/>
      <c r="I1230" s="151"/>
      <c r="J1230" s="151"/>
      <c r="K1230" s="151"/>
    </row>
    <row r="1231" spans="2:11">
      <c r="B1231" s="25"/>
      <c r="C1231" s="201"/>
      <c r="D1231" s="201"/>
      <c r="E1231" s="201"/>
      <c r="F1231" s="201"/>
      <c r="G1231" s="201"/>
      <c r="I1231" s="151"/>
      <c r="J1231" s="151"/>
      <c r="K1231" s="151"/>
    </row>
    <row r="1232" spans="2:11" ht="13.5" thickBot="1">
      <c r="B1232" s="92" t="s">
        <v>403</v>
      </c>
      <c r="C1232" s="92"/>
      <c r="D1232" s="92"/>
      <c r="E1232" s="92"/>
      <c r="F1232" s="92"/>
      <c r="G1232" s="92"/>
      <c r="I1232" s="151"/>
      <c r="J1232" s="151"/>
      <c r="K1232" s="151"/>
    </row>
    <row r="1233" spans="1:12" ht="13.5" thickBot="1">
      <c r="A1233" t="s">
        <v>409</v>
      </c>
      <c r="B1233" s="243" t="s">
        <v>366</v>
      </c>
      <c r="C1233" s="244" t="s">
        <v>367</v>
      </c>
      <c r="D1233" s="245"/>
      <c r="E1233" s="245"/>
      <c r="F1233" s="245"/>
      <c r="G1233" s="245"/>
      <c r="H1233" s="247" t="s">
        <v>368</v>
      </c>
      <c r="I1233" s="246" t="s">
        <v>369</v>
      </c>
      <c r="J1233" s="247" t="s">
        <v>370</v>
      </c>
      <c r="K1233" s="248" t="s">
        <v>33</v>
      </c>
    </row>
    <row r="1234" spans="1:12">
      <c r="B1234" s="69">
        <v>513</v>
      </c>
      <c r="C1234" s="67" t="s">
        <v>712</v>
      </c>
      <c r="D1234" s="68"/>
      <c r="E1234" s="68"/>
      <c r="F1234" s="68"/>
      <c r="G1234" s="68"/>
      <c r="H1234" s="71">
        <v>96</v>
      </c>
      <c r="I1234" s="70">
        <v>11.009174311926605</v>
      </c>
      <c r="J1234" s="70">
        <v>3.52</v>
      </c>
      <c r="K1234" s="198">
        <v>0.8337</v>
      </c>
    </row>
    <row r="1235" spans="1:12">
      <c r="B1235" s="75">
        <v>519</v>
      </c>
      <c r="C1235" s="73" t="s">
        <v>713</v>
      </c>
      <c r="D1235" s="74"/>
      <c r="E1235" s="74"/>
      <c r="F1235" s="74"/>
      <c r="G1235" s="74"/>
      <c r="H1235" s="77">
        <v>68</v>
      </c>
      <c r="I1235" s="76">
        <v>7.7981651376146788</v>
      </c>
      <c r="J1235" s="76">
        <v>3.94</v>
      </c>
      <c r="K1235" s="108">
        <v>0.81969999999999998</v>
      </c>
    </row>
    <row r="1236" spans="1:12">
      <c r="B1236" s="75">
        <v>544</v>
      </c>
      <c r="C1236" s="67" t="s">
        <v>714</v>
      </c>
      <c r="D1236" s="68"/>
      <c r="E1236" s="68"/>
      <c r="F1236" s="68"/>
      <c r="G1236" s="68"/>
      <c r="H1236" s="257">
        <v>59</v>
      </c>
      <c r="I1236" s="76">
        <v>6.7660550458715596</v>
      </c>
      <c r="J1236" s="81">
        <v>1.03</v>
      </c>
      <c r="K1236" s="199">
        <v>0.49940000000000001</v>
      </c>
    </row>
    <row r="1237" spans="1:12">
      <c r="B1237" s="72">
        <v>532</v>
      </c>
      <c r="C1237" s="84" t="s">
        <v>715</v>
      </c>
      <c r="D1237" s="66"/>
      <c r="E1237" s="66"/>
      <c r="F1237" s="66"/>
      <c r="G1237" s="66"/>
      <c r="H1237" s="77">
        <v>50</v>
      </c>
      <c r="I1237" s="78">
        <v>5.7339449541284404</v>
      </c>
      <c r="J1237" s="76">
        <v>2.4</v>
      </c>
      <c r="K1237" s="200">
        <v>0.43730000000000002</v>
      </c>
    </row>
    <row r="1238" spans="1:12" ht="13.5" thickBot="1">
      <c r="B1238" s="72">
        <v>512</v>
      </c>
      <c r="C1238" s="84" t="s">
        <v>762</v>
      </c>
      <c r="D1238" s="82"/>
      <c r="E1238" s="82"/>
      <c r="F1238" s="82"/>
      <c r="G1238" s="82"/>
      <c r="H1238" s="77">
        <v>28</v>
      </c>
      <c r="I1238" s="107">
        <v>3.2110091743119265</v>
      </c>
      <c r="J1238" s="76">
        <v>5.96</v>
      </c>
      <c r="K1238" s="108">
        <v>1.1395999999999999</v>
      </c>
      <c r="L1238" s="360"/>
    </row>
    <row r="1239" spans="1:12" ht="13.5" thickBot="1">
      <c r="B1239" s="310" t="s">
        <v>265</v>
      </c>
      <c r="C1239" s="90"/>
      <c r="D1239" s="90"/>
      <c r="E1239" s="90"/>
      <c r="F1239" s="90"/>
      <c r="G1239" s="90"/>
      <c r="H1239" s="314">
        <v>872</v>
      </c>
      <c r="I1239" s="311">
        <v>100</v>
      </c>
      <c r="J1239" s="312">
        <v>3.77</v>
      </c>
      <c r="K1239" s="313">
        <v>0.71740000000000004</v>
      </c>
    </row>
    <row r="1240" spans="1:12">
      <c r="B1240" s="93"/>
      <c r="C1240" s="93"/>
      <c r="D1240" s="93"/>
      <c r="E1240" s="93"/>
      <c r="F1240" s="93"/>
      <c r="G1240" s="93"/>
      <c r="H1240" s="86"/>
      <c r="I1240" s="86"/>
      <c r="J1240" s="86"/>
      <c r="K1240" s="86"/>
    </row>
    <row r="1241" spans="1:12">
      <c r="B1241" s="93"/>
      <c r="C1241" s="93"/>
      <c r="D1241" s="93"/>
      <c r="E1241" s="93"/>
      <c r="F1241" s="93"/>
      <c r="G1241" s="93"/>
      <c r="H1241" s="86"/>
      <c r="I1241" s="86"/>
      <c r="J1241" s="86"/>
      <c r="K1241" s="86"/>
    </row>
    <row r="1242" spans="1:12" ht="13.5" thickBot="1">
      <c r="B1242" s="92" t="s">
        <v>404</v>
      </c>
      <c r="I1242" s="151"/>
      <c r="J1242" s="151"/>
      <c r="K1242" s="151"/>
    </row>
    <row r="1243" spans="1:12" ht="13.5" thickBot="1">
      <c r="B1243" s="243" t="s">
        <v>366</v>
      </c>
      <c r="C1243" s="244" t="s">
        <v>367</v>
      </c>
      <c r="D1243" s="245"/>
      <c r="E1243" s="245"/>
      <c r="F1243" s="245"/>
      <c r="G1243" s="245"/>
      <c r="H1243" s="247" t="s">
        <v>368</v>
      </c>
      <c r="I1243" s="246" t="s">
        <v>369</v>
      </c>
      <c r="J1243" s="247" t="s">
        <v>370</v>
      </c>
      <c r="K1243" s="248" t="s">
        <v>33</v>
      </c>
    </row>
    <row r="1244" spans="1:12">
      <c r="B1244" s="69">
        <v>560</v>
      </c>
      <c r="C1244" s="67" t="s">
        <v>708</v>
      </c>
      <c r="D1244" s="68"/>
      <c r="E1244" s="68"/>
      <c r="F1244" s="68"/>
      <c r="G1244" s="68"/>
      <c r="H1244" s="71">
        <v>979</v>
      </c>
      <c r="I1244" s="70">
        <v>43.901345291479821</v>
      </c>
      <c r="J1244" s="70">
        <v>3.34</v>
      </c>
      <c r="K1244" s="198">
        <v>0.3226</v>
      </c>
    </row>
    <row r="1245" spans="1:12">
      <c r="B1245" s="75">
        <v>540</v>
      </c>
      <c r="C1245" s="73" t="s">
        <v>709</v>
      </c>
      <c r="D1245" s="74"/>
      <c r="E1245" s="74"/>
      <c r="F1245" s="74"/>
      <c r="G1245" s="74"/>
      <c r="H1245" s="77">
        <v>164</v>
      </c>
      <c r="I1245" s="76">
        <v>7.3542600896860986</v>
      </c>
      <c r="J1245" s="76">
        <v>5.9</v>
      </c>
      <c r="K1245" s="108">
        <v>0.59309999999999996</v>
      </c>
    </row>
    <row r="1246" spans="1:12">
      <c r="B1246" s="75">
        <v>566</v>
      </c>
      <c r="C1246" s="67" t="s">
        <v>710</v>
      </c>
      <c r="D1246" s="68"/>
      <c r="E1246" s="68"/>
      <c r="F1246" s="68"/>
      <c r="G1246" s="68"/>
      <c r="H1246" s="257">
        <v>99</v>
      </c>
      <c r="I1246" s="76">
        <v>4.4394618834080717</v>
      </c>
      <c r="J1246" s="81">
        <v>4.3600000000000003</v>
      </c>
      <c r="K1246" s="199">
        <v>0.308</v>
      </c>
    </row>
    <row r="1247" spans="1:12">
      <c r="B1247" s="72">
        <v>565</v>
      </c>
      <c r="C1247" s="84" t="s">
        <v>711</v>
      </c>
      <c r="D1247" s="66"/>
      <c r="E1247" s="66"/>
      <c r="F1247" s="66"/>
      <c r="G1247" s="66"/>
      <c r="H1247" s="77">
        <v>40</v>
      </c>
      <c r="I1247" s="78">
        <v>1.7937219730941705</v>
      </c>
      <c r="J1247" s="76">
        <v>1.65</v>
      </c>
      <c r="K1247" s="200">
        <v>0.14199999999999999</v>
      </c>
    </row>
    <row r="1248" spans="1:12" ht="13.5" thickBot="1">
      <c r="B1248" s="72">
        <v>563</v>
      </c>
      <c r="C1248" s="84" t="s">
        <v>763</v>
      </c>
      <c r="D1248" s="82"/>
      <c r="E1248" s="82"/>
      <c r="F1248" s="82"/>
      <c r="G1248" s="82"/>
      <c r="H1248" s="77">
        <v>20</v>
      </c>
      <c r="I1248" s="107">
        <v>0.89686098654708524</v>
      </c>
      <c r="J1248" s="76">
        <v>3.25</v>
      </c>
      <c r="K1248" s="108">
        <v>0.29870000000000002</v>
      </c>
      <c r="L1248" s="360"/>
    </row>
    <row r="1249" spans="2:11" ht="13.5" thickBot="1">
      <c r="B1249" s="310" t="s">
        <v>265</v>
      </c>
      <c r="C1249" s="90"/>
      <c r="D1249" s="90"/>
      <c r="E1249" s="90"/>
      <c r="F1249" s="90"/>
      <c r="G1249" s="90"/>
      <c r="H1249" s="314">
        <v>2230</v>
      </c>
      <c r="I1249" s="311">
        <v>100</v>
      </c>
      <c r="J1249" s="312">
        <v>3.65</v>
      </c>
      <c r="K1249" s="313">
        <v>0.35899999999999999</v>
      </c>
    </row>
    <row r="1250" spans="2:11">
      <c r="B1250" s="85"/>
      <c r="C1250" s="93"/>
      <c r="D1250" s="93"/>
      <c r="E1250" s="93"/>
      <c r="F1250" s="93"/>
      <c r="G1250" s="93"/>
      <c r="H1250" s="86"/>
      <c r="I1250" s="86"/>
      <c r="J1250" s="87"/>
      <c r="K1250" s="86"/>
    </row>
    <row r="1251" spans="2:11">
      <c r="B1251" s="85"/>
      <c r="C1251" s="93"/>
      <c r="D1251" s="93"/>
      <c r="E1251" s="93"/>
      <c r="F1251" s="93"/>
      <c r="G1251" s="93"/>
      <c r="H1251" s="86"/>
      <c r="I1251" s="86"/>
      <c r="J1251" s="87"/>
      <c r="K1251" s="86"/>
    </row>
    <row r="1252" spans="2:11">
      <c r="B1252" s="85"/>
      <c r="C1252" s="93"/>
      <c r="D1252" s="93"/>
      <c r="E1252" s="93"/>
      <c r="F1252" s="93"/>
      <c r="G1252" s="93"/>
      <c r="H1252" s="86"/>
      <c r="I1252" s="86"/>
      <c r="J1252" s="87"/>
      <c r="K1252" s="86"/>
    </row>
    <row r="1253" spans="2:11">
      <c r="B1253" s="85"/>
      <c r="C1253" s="93"/>
      <c r="D1253" s="93"/>
      <c r="E1253" s="93"/>
      <c r="F1253" s="93"/>
      <c r="G1253" s="93"/>
      <c r="H1253" s="86"/>
      <c r="I1253" s="86"/>
      <c r="J1253" s="87"/>
      <c r="K1253" s="86"/>
    </row>
    <row r="1254" spans="2:11" ht="13.5" thickBot="1">
      <c r="B1254" s="85"/>
      <c r="C1254" s="93"/>
      <c r="D1254" s="93"/>
      <c r="E1254" s="93"/>
      <c r="F1254" s="93"/>
      <c r="G1254" s="93"/>
      <c r="H1254" s="86"/>
      <c r="I1254" s="86"/>
      <c r="J1254" s="87"/>
      <c r="K1254" s="86"/>
    </row>
    <row r="1255" spans="2:11" ht="13.5" thickBot="1">
      <c r="B1255" s="483" t="s">
        <v>410</v>
      </c>
      <c r="C1255" s="484"/>
      <c r="D1255" s="485"/>
      <c r="F1255" s="332">
        <v>2019</v>
      </c>
      <c r="G1255" s="93"/>
      <c r="I1255" s="151"/>
      <c r="J1255" s="151"/>
      <c r="K1255" s="151"/>
    </row>
    <row r="1256" spans="2:11">
      <c r="F1256" s="260"/>
      <c r="G1256" s="93"/>
      <c r="I1256" s="151"/>
      <c r="J1256" s="151"/>
      <c r="K1256" s="151"/>
    </row>
    <row r="1257" spans="2:11" ht="13.5" thickBot="1">
      <c r="I1257" s="151"/>
      <c r="J1257" s="151"/>
      <c r="K1257" s="151"/>
    </row>
    <row r="1258" spans="2:11">
      <c r="B1258" s="57" t="s">
        <v>357</v>
      </c>
      <c r="C1258" s="58"/>
      <c r="D1258" s="59"/>
      <c r="F1258" s="250">
        <v>35.5</v>
      </c>
      <c r="I1258" s="151"/>
      <c r="J1258" s="151"/>
      <c r="K1258" s="151"/>
    </row>
    <row r="1259" spans="2:11">
      <c r="B1259" s="60" t="s">
        <v>250</v>
      </c>
      <c r="C1259" s="25"/>
      <c r="D1259" s="61"/>
      <c r="F1259" s="251">
        <v>1733</v>
      </c>
      <c r="I1259" s="151"/>
      <c r="J1259" s="151"/>
      <c r="K1259" s="151"/>
    </row>
    <row r="1260" spans="2:11">
      <c r="B1260" s="60" t="s">
        <v>359</v>
      </c>
      <c r="C1260" s="25"/>
      <c r="D1260" s="61"/>
      <c r="F1260" s="252">
        <v>76.5</v>
      </c>
      <c r="I1260" s="151"/>
      <c r="J1260" s="151"/>
      <c r="K1260" s="151"/>
    </row>
    <row r="1261" spans="2:11">
      <c r="B1261" s="60" t="s">
        <v>163</v>
      </c>
      <c r="C1261" s="25"/>
      <c r="D1261" s="61"/>
      <c r="F1261" s="252">
        <v>5.7</v>
      </c>
      <c r="I1261" s="151"/>
      <c r="J1261" s="151"/>
      <c r="K1261" s="151"/>
    </row>
    <row r="1262" spans="2:11">
      <c r="B1262" s="60" t="s">
        <v>360</v>
      </c>
      <c r="C1262" s="25"/>
      <c r="D1262" s="61"/>
      <c r="F1262" s="253">
        <v>4240</v>
      </c>
      <c r="I1262" s="151"/>
      <c r="J1262" s="151"/>
      <c r="K1262" s="151"/>
    </row>
    <row r="1263" spans="2:11">
      <c r="B1263" s="60" t="s">
        <v>361</v>
      </c>
      <c r="C1263" s="25"/>
      <c r="D1263" s="61"/>
      <c r="F1263" s="253">
        <v>17539</v>
      </c>
      <c r="I1263" s="151"/>
      <c r="J1263" s="151"/>
      <c r="K1263" s="151"/>
    </row>
    <row r="1264" spans="2:11">
      <c r="B1264" s="60" t="s">
        <v>362</v>
      </c>
      <c r="C1264" s="25"/>
      <c r="D1264" s="61"/>
      <c r="F1264" s="253">
        <f>SUM(F1262:F1263)</f>
        <v>21779</v>
      </c>
      <c r="I1264" s="151"/>
      <c r="J1264" s="151"/>
      <c r="K1264" s="151"/>
    </row>
    <row r="1265" spans="2:12">
      <c r="B1265" s="60" t="s">
        <v>363</v>
      </c>
      <c r="C1265" s="25"/>
      <c r="D1265" s="61"/>
      <c r="F1265" s="254">
        <f>F1263/F1262</f>
        <v>4.1365566037735846</v>
      </c>
      <c r="I1265" s="151"/>
      <c r="J1265" s="151"/>
      <c r="K1265" s="151"/>
    </row>
    <row r="1266" spans="2:12">
      <c r="B1266" s="326" t="s">
        <v>675</v>
      </c>
      <c r="C1266" s="25"/>
      <c r="D1266" s="61"/>
      <c r="F1266" s="253">
        <v>1275</v>
      </c>
      <c r="I1266" s="151"/>
      <c r="J1266" s="151"/>
      <c r="K1266" s="151"/>
    </row>
    <row r="1267" spans="2:12">
      <c r="B1267" s="326" t="s">
        <v>676</v>
      </c>
      <c r="C1267" s="25"/>
      <c r="D1267" s="61"/>
      <c r="F1267" s="253">
        <v>498</v>
      </c>
      <c r="I1267" s="151"/>
      <c r="J1267" s="151"/>
      <c r="K1267" s="151"/>
    </row>
    <row r="1268" spans="2:12">
      <c r="B1268" s="60" t="s">
        <v>383</v>
      </c>
      <c r="C1268" s="25"/>
      <c r="D1268" s="61"/>
      <c r="F1268" s="253">
        <f>SUM(F1266:F1267)</f>
        <v>1773</v>
      </c>
      <c r="I1268" s="151"/>
      <c r="J1268" s="151"/>
      <c r="K1268" s="151"/>
    </row>
    <row r="1269" spans="2:12">
      <c r="B1269" s="60" t="s">
        <v>364</v>
      </c>
      <c r="C1269" s="25"/>
      <c r="D1269" s="61"/>
      <c r="F1269" s="252">
        <v>37.6</v>
      </c>
      <c r="I1269" s="151"/>
      <c r="J1269" s="151"/>
      <c r="K1269" s="151"/>
    </row>
    <row r="1270" spans="2:12">
      <c r="B1270" s="60" t="s">
        <v>323</v>
      </c>
      <c r="C1270" s="25"/>
      <c r="D1270" s="61"/>
      <c r="F1270" s="268">
        <v>508</v>
      </c>
      <c r="I1270" s="151"/>
      <c r="J1270" s="151"/>
      <c r="K1270" s="151"/>
    </row>
    <row r="1271" spans="2:12" ht="13.5" thickBot="1">
      <c r="B1271" s="62" t="s">
        <v>453</v>
      </c>
      <c r="C1271" s="63"/>
      <c r="D1271" s="64"/>
      <c r="E1271" s="25"/>
      <c r="F1271" s="256">
        <v>84</v>
      </c>
      <c r="I1271" s="151"/>
      <c r="J1271" s="151"/>
      <c r="K1271" s="151"/>
    </row>
    <row r="1272" spans="2:12">
      <c r="B1272" s="25"/>
      <c r="I1272" s="151"/>
      <c r="J1272" s="151"/>
      <c r="K1272" s="151"/>
    </row>
    <row r="1273" spans="2:12" ht="13.5" thickBot="1">
      <c r="B1273" s="25"/>
      <c r="I1273" s="151"/>
      <c r="J1273" s="151"/>
      <c r="K1273" s="151"/>
    </row>
    <row r="1274" spans="2:12" ht="13.5" thickBot="1">
      <c r="B1274" s="243" t="s">
        <v>366</v>
      </c>
      <c r="C1274" s="244" t="s">
        <v>367</v>
      </c>
      <c r="D1274" s="245"/>
      <c r="E1274" s="245"/>
      <c r="F1274" s="245"/>
      <c r="G1274" s="245"/>
      <c r="H1274" s="247" t="s">
        <v>368</v>
      </c>
      <c r="I1274" s="246" t="s">
        <v>369</v>
      </c>
      <c r="J1274" s="247" t="s">
        <v>370</v>
      </c>
      <c r="K1274" s="248" t="s">
        <v>33</v>
      </c>
    </row>
    <row r="1275" spans="2:12">
      <c r="B1275" s="69">
        <v>443</v>
      </c>
      <c r="C1275" s="67" t="s">
        <v>716</v>
      </c>
      <c r="D1275" s="68"/>
      <c r="E1275" s="68"/>
      <c r="F1275" s="68"/>
      <c r="G1275" s="68"/>
      <c r="H1275" s="71">
        <v>179</v>
      </c>
      <c r="I1275" s="70">
        <v>10.234419668381932</v>
      </c>
      <c r="J1275" s="70">
        <v>4.37</v>
      </c>
      <c r="K1275" s="198">
        <v>1.1356999999999999</v>
      </c>
    </row>
    <row r="1276" spans="2:12">
      <c r="B1276" s="75">
        <v>446</v>
      </c>
      <c r="C1276" s="73" t="s">
        <v>717</v>
      </c>
      <c r="D1276" s="74"/>
      <c r="E1276" s="74"/>
      <c r="F1276" s="74"/>
      <c r="G1276" s="74"/>
      <c r="H1276" s="77">
        <v>130</v>
      </c>
      <c r="I1276" s="76">
        <v>7.4328187535734704</v>
      </c>
      <c r="J1276" s="76">
        <v>4.58</v>
      </c>
      <c r="K1276" s="108">
        <v>0.71730000000000005</v>
      </c>
    </row>
    <row r="1277" spans="2:12">
      <c r="B1277" s="75">
        <v>463</v>
      </c>
      <c r="C1277" s="67" t="s">
        <v>601</v>
      </c>
      <c r="D1277" s="68"/>
      <c r="E1277" s="68"/>
      <c r="F1277" s="68"/>
      <c r="G1277" s="68"/>
      <c r="H1277" s="257">
        <v>90</v>
      </c>
      <c r="I1277" s="76">
        <v>5.1457975986277873</v>
      </c>
      <c r="J1277" s="81">
        <v>6.31</v>
      </c>
      <c r="K1277" s="199">
        <v>0.48139999999999999</v>
      </c>
    </row>
    <row r="1278" spans="2:12">
      <c r="B1278" s="72">
        <v>480</v>
      </c>
      <c r="C1278" s="84" t="s">
        <v>718</v>
      </c>
      <c r="D1278" s="66"/>
      <c r="E1278" s="66"/>
      <c r="F1278" s="66"/>
      <c r="G1278" s="66"/>
      <c r="H1278" s="77">
        <v>83</v>
      </c>
      <c r="I1278" s="78">
        <v>4.7455688965122924</v>
      </c>
      <c r="J1278" s="76">
        <v>6.23</v>
      </c>
      <c r="K1278" s="200">
        <v>1.1556999999999999</v>
      </c>
    </row>
    <row r="1279" spans="2:12" ht="13.5" thickBot="1">
      <c r="B1279" s="72">
        <v>468</v>
      </c>
      <c r="C1279" s="84" t="s">
        <v>719</v>
      </c>
      <c r="D1279" s="82"/>
      <c r="E1279" s="82"/>
      <c r="F1279" s="82"/>
      <c r="G1279" s="82"/>
      <c r="H1279" s="77">
        <v>75</v>
      </c>
      <c r="I1279" s="107">
        <v>4.2881646655231558</v>
      </c>
      <c r="J1279" s="76">
        <v>4.2300000000000004</v>
      </c>
      <c r="K1279" s="108">
        <v>0.4909</v>
      </c>
      <c r="L1279" s="360"/>
    </row>
    <row r="1280" spans="2:12" ht="13.5" thickBot="1">
      <c r="B1280" s="310" t="s">
        <v>265</v>
      </c>
      <c r="C1280" s="90"/>
      <c r="D1280" s="90"/>
      <c r="E1280" s="90"/>
      <c r="F1280" s="90"/>
      <c r="G1280" s="90"/>
      <c r="H1280" s="314">
        <v>1749</v>
      </c>
      <c r="I1280" s="311">
        <v>100</v>
      </c>
      <c r="J1280" s="312">
        <v>5.76</v>
      </c>
      <c r="K1280" s="313">
        <v>0.88480000000000003</v>
      </c>
    </row>
    <row r="1285" spans="3:8">
      <c r="H1285"/>
    </row>
    <row r="1286" spans="3:8" ht="0.75" customHeight="1">
      <c r="C1286" s="349" t="s">
        <v>576</v>
      </c>
      <c r="D1286" s="349"/>
      <c r="E1286" s="349"/>
      <c r="F1286" s="349"/>
      <c r="G1286" s="349"/>
      <c r="H1286" s="315"/>
    </row>
    <row r="1287" spans="3:8">
      <c r="C1287" s="38"/>
      <c r="D1287" s="38"/>
      <c r="E1287" s="38"/>
      <c r="F1287" s="38"/>
      <c r="G1287" s="114"/>
      <c r="H1287" s="38"/>
    </row>
  </sheetData>
  <mergeCells count="67">
    <mergeCell ref="B1145:D1145"/>
    <mergeCell ref="B1177:D1177"/>
    <mergeCell ref="B1209:D1209"/>
    <mergeCell ref="B1255:D1255"/>
    <mergeCell ref="B1049:D1049"/>
    <mergeCell ref="B1080:D1080"/>
    <mergeCell ref="B1095:D1095"/>
    <mergeCell ref="B1111:D1111"/>
    <mergeCell ref="B870:D870"/>
    <mergeCell ref="B898:D898"/>
    <mergeCell ref="B921:D921"/>
    <mergeCell ref="B950:D950"/>
    <mergeCell ref="B984:D984"/>
    <mergeCell ref="B1017:D1017"/>
    <mergeCell ref="B699:D699"/>
    <mergeCell ref="B728:D728"/>
    <mergeCell ref="B757:D757"/>
    <mergeCell ref="B785:D785"/>
    <mergeCell ref="B814:D814"/>
    <mergeCell ref="B843:D843"/>
    <mergeCell ref="B619:D619"/>
    <mergeCell ref="B620:D620"/>
    <mergeCell ref="B671:D671"/>
    <mergeCell ref="B647:D647"/>
    <mergeCell ref="B648:D648"/>
    <mergeCell ref="B672:D672"/>
    <mergeCell ref="B518:D518"/>
    <mergeCell ref="B540:D540"/>
    <mergeCell ref="B541:D541"/>
    <mergeCell ref="B560:D560"/>
    <mergeCell ref="B592:D592"/>
    <mergeCell ref="B593:D593"/>
    <mergeCell ref="B414:D414"/>
    <mergeCell ref="B415:D415"/>
    <mergeCell ref="B438:D438"/>
    <mergeCell ref="B493:D493"/>
    <mergeCell ref="B494:D494"/>
    <mergeCell ref="B517:D517"/>
    <mergeCell ref="B314:D314"/>
    <mergeCell ref="B343:D343"/>
    <mergeCell ref="B370:D370"/>
    <mergeCell ref="B371:D371"/>
    <mergeCell ref="B392:D392"/>
    <mergeCell ref="B393:D393"/>
    <mergeCell ref="B221:D221"/>
    <mergeCell ref="B222:D222"/>
    <mergeCell ref="B254:D254"/>
    <mergeCell ref="B285:D285"/>
    <mergeCell ref="B286:D286"/>
    <mergeCell ref="B313:D313"/>
    <mergeCell ref="B197:D197"/>
    <mergeCell ref="B2:D2"/>
    <mergeCell ref="B3:D3"/>
    <mergeCell ref="B35:D35"/>
    <mergeCell ref="B66:D66"/>
    <mergeCell ref="B67:D67"/>
    <mergeCell ref="B94:D94"/>
    <mergeCell ref="F1209:G1209"/>
    <mergeCell ref="B95:D95"/>
    <mergeCell ref="B124:D124"/>
    <mergeCell ref="B466:D466"/>
    <mergeCell ref="B467:D467"/>
    <mergeCell ref="B156:D156"/>
    <mergeCell ref="B157:D157"/>
    <mergeCell ref="B171:D171"/>
    <mergeCell ref="B172:D172"/>
    <mergeCell ref="B196:D196"/>
  </mergeCells>
  <phoneticPr fontId="0" type="noConversion"/>
  <pageMargins left="0.93" right="0.75" top="0.34" bottom="0.43" header="0" footer="0"/>
  <pageSetup paperSize="9" scale="73" orientation="landscape" r:id="rId1"/>
  <headerFooter alignWithMargins="0"/>
  <rowBreaks count="42" manualBreakCount="42">
    <brk id="33" max="10" man="1"/>
    <brk id="64" max="10" man="1"/>
    <brk id="92" max="10" man="1"/>
    <brk id="122" max="10" man="1"/>
    <brk id="154" max="10" man="1"/>
    <brk id="194" max="10" man="1"/>
    <brk id="219" max="10" man="1"/>
    <brk id="252" max="10" man="1"/>
    <brk id="283" max="10" man="1"/>
    <brk id="311" max="10" man="1"/>
    <brk id="341" max="10" man="1"/>
    <brk id="368" max="10" man="1"/>
    <brk id="390" max="10" man="1"/>
    <brk id="412" max="10" man="1"/>
    <brk id="433" max="10" man="1"/>
    <brk id="464" max="10" man="1"/>
    <brk id="491" max="10" man="1"/>
    <brk id="515" max="10" man="1"/>
    <brk id="538" max="10" man="1"/>
    <brk id="558" max="10" man="1"/>
    <brk id="587" max="10" man="1"/>
    <brk id="617" max="10" man="1"/>
    <brk id="646" max="10" man="1"/>
    <brk id="697" max="10" man="1"/>
    <brk id="755" max="10" man="1"/>
    <brk id="783" max="10" man="1"/>
    <brk id="812" max="10" man="1"/>
    <brk id="841" max="10" man="1"/>
    <brk id="868" max="10" man="1"/>
    <brk id="896" max="10" man="1"/>
    <brk id="919" max="10" man="1"/>
    <brk id="943" max="10" man="1"/>
    <brk id="981" max="10" man="1"/>
    <brk id="1014" max="10" man="1"/>
    <brk id="1046" max="10" man="1"/>
    <brk id="1077" max="10" man="1"/>
    <brk id="1107" max="10" man="1"/>
    <brk id="1141" max="10" man="1"/>
    <brk id="1173" max="10" man="1"/>
    <brk id="1205" max="10" man="1"/>
    <brk id="1250" max="10" man="1"/>
    <brk id="128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Hospitalización</vt:lpstr>
      <vt:lpstr>Consultas</vt:lpstr>
      <vt:lpstr>ACTIVIDAD QUIRÚRGICA</vt:lpstr>
      <vt:lpstr>ACTIVIDAD DE PARTOS</vt:lpstr>
      <vt:lpstr>ACTIVIDAD DE URGENCIAS</vt:lpstr>
      <vt:lpstr>SERVICIOS BÁSICOS</vt:lpstr>
      <vt:lpstr>GRDS </vt:lpstr>
      <vt:lpstr>'ACTIVIDAD DE URGENCIAS'!Área_de_impresión</vt:lpstr>
      <vt:lpstr>'ACTIVIDAD QUIRÚRGICA'!Área_de_impresión</vt:lpstr>
      <vt:lpstr>Consultas!Área_de_impresión</vt:lpstr>
      <vt:lpstr>'GRDS '!Área_de_impresión</vt:lpstr>
      <vt:lpstr>Hospitalización!Área_de_impresión</vt:lpstr>
      <vt:lpstr>'SERVICIOS BÁSICOS'!Área_de_impresión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95</dc:creator>
  <cp:lastModifiedBy>hucadmin</cp:lastModifiedBy>
  <cp:lastPrinted>2020-06-23T12:22:27Z</cp:lastPrinted>
  <dcterms:created xsi:type="dcterms:W3CDTF">2000-12-23T08:44:00Z</dcterms:created>
  <dcterms:modified xsi:type="dcterms:W3CDTF">2020-11-20T07:56:04Z</dcterms:modified>
</cp:coreProperties>
</file>